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65" windowWidth="10005" windowHeight="694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AF18" i="1" l="1"/>
  <c r="G50" i="1"/>
  <c r="G48" i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AH8" i="1"/>
  <c r="AG46" i="1"/>
  <c r="AH46" i="1" s="1"/>
  <c r="AG45" i="1"/>
  <c r="AH45" i="1" s="1"/>
  <c r="AG44" i="1"/>
  <c r="AH44" i="1" s="1"/>
  <c r="AG43" i="1"/>
  <c r="AH43" i="1" s="1"/>
  <c r="AG39" i="1"/>
  <c r="AH39" i="1" s="1"/>
  <c r="AG38" i="1"/>
  <c r="AH38" i="1" s="1"/>
  <c r="AG37" i="1"/>
  <c r="AH37" i="1" s="1"/>
  <c r="AG35" i="1"/>
  <c r="AH35" i="1" s="1"/>
  <c r="AG34" i="1"/>
  <c r="AH34" i="1" s="1"/>
  <c r="AG30" i="1"/>
  <c r="AH30" i="1" s="1"/>
  <c r="AG29" i="1"/>
  <c r="AH29" i="1" s="1"/>
  <c r="AG28" i="1"/>
  <c r="AH28" i="1" s="1"/>
  <c r="AG27" i="1"/>
  <c r="AH27" i="1" s="1"/>
  <c r="AG26" i="1"/>
  <c r="AH26" i="1" s="1"/>
  <c r="AG25" i="1"/>
  <c r="AH25" i="1" s="1"/>
  <c r="AG23" i="1"/>
  <c r="AH23" i="1" s="1"/>
  <c r="AG22" i="1"/>
  <c r="AH22" i="1" s="1"/>
  <c r="AG21" i="1"/>
  <c r="AH21" i="1" s="1"/>
  <c r="AG20" i="1"/>
  <c r="AH20" i="1" s="1"/>
  <c r="AG16" i="1"/>
  <c r="AH16" i="1" s="1"/>
  <c r="AG15" i="1"/>
  <c r="AH15" i="1" s="1"/>
  <c r="AG14" i="1"/>
  <c r="AH14" i="1" s="1"/>
  <c r="AG13" i="1"/>
  <c r="AH13" i="1" s="1"/>
  <c r="AG11" i="1"/>
  <c r="AH11" i="1" s="1"/>
  <c r="AG10" i="1"/>
  <c r="AH10" i="1" s="1"/>
  <c r="AG9" i="1"/>
  <c r="AH9" i="1" s="1"/>
  <c r="AG8" i="1"/>
  <c r="E50" i="1"/>
  <c r="E48" i="1"/>
  <c r="F47" i="1"/>
  <c r="F48" i="1" s="1"/>
  <c r="H47" i="1"/>
  <c r="AF47" i="1" s="1"/>
  <c r="I47" i="1"/>
  <c r="I48" i="1" s="1"/>
  <c r="J47" i="1"/>
  <c r="J48" i="1" s="1"/>
  <c r="K47" i="1"/>
  <c r="K48" i="1" s="1"/>
  <c r="L47" i="1"/>
  <c r="L48" i="1" s="1"/>
  <c r="M47" i="1"/>
  <c r="AG47" i="1" s="1"/>
  <c r="AH47" i="1" s="1"/>
  <c r="N47" i="1"/>
  <c r="N48" i="1" s="1"/>
  <c r="O47" i="1"/>
  <c r="O48" i="1" s="1"/>
  <c r="P47" i="1"/>
  <c r="P48" i="1" s="1"/>
  <c r="Q47" i="1"/>
  <c r="Q48" i="1" s="1"/>
  <c r="R47" i="1"/>
  <c r="R48" i="1" s="1"/>
  <c r="S47" i="1"/>
  <c r="S48" i="1" s="1"/>
  <c r="T47" i="1"/>
  <c r="T48" i="1" s="1"/>
  <c r="U47" i="1"/>
  <c r="U48" i="1" s="1"/>
  <c r="V47" i="1"/>
  <c r="V48" i="1" s="1"/>
  <c r="W47" i="1"/>
  <c r="W48" i="1" s="1"/>
  <c r="X47" i="1"/>
  <c r="X48" i="1" s="1"/>
  <c r="Y47" i="1"/>
  <c r="Y48" i="1" s="1"/>
  <c r="Z47" i="1"/>
  <c r="Z48" i="1" s="1"/>
  <c r="AA47" i="1"/>
  <c r="AA48" i="1" s="1"/>
  <c r="AB47" i="1"/>
  <c r="AB48" i="1" s="1"/>
  <c r="AC47" i="1"/>
  <c r="AC48" i="1" s="1"/>
  <c r="AD47" i="1"/>
  <c r="AD48" i="1" s="1"/>
  <c r="AE47" i="1"/>
  <c r="AE48" i="1" s="1"/>
  <c r="E47" i="1"/>
  <c r="AF45" i="1"/>
  <c r="AF46" i="1"/>
  <c r="F44" i="1"/>
  <c r="H44" i="1"/>
  <c r="I44" i="1"/>
  <c r="J44" i="1"/>
  <c r="AF44" i="1" s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E44" i="1"/>
  <c r="E41" i="1"/>
  <c r="F40" i="1"/>
  <c r="H40" i="1"/>
  <c r="H41" i="1" s="1"/>
  <c r="I40" i="1"/>
  <c r="I41" i="1" s="1"/>
  <c r="J40" i="1"/>
  <c r="J41" i="1" s="1"/>
  <c r="K40" i="1"/>
  <c r="L40" i="1"/>
  <c r="L41" i="1" s="1"/>
  <c r="M40" i="1"/>
  <c r="M41" i="1" s="1"/>
  <c r="N40" i="1"/>
  <c r="N41" i="1" s="1"/>
  <c r="O40" i="1"/>
  <c r="P40" i="1"/>
  <c r="P41" i="1" s="1"/>
  <c r="Q40" i="1"/>
  <c r="Q41" i="1" s="1"/>
  <c r="R40" i="1"/>
  <c r="R41" i="1" s="1"/>
  <c r="S40" i="1"/>
  <c r="T40" i="1"/>
  <c r="T41" i="1" s="1"/>
  <c r="U40" i="1"/>
  <c r="U41" i="1" s="1"/>
  <c r="V40" i="1"/>
  <c r="V41" i="1" s="1"/>
  <c r="W40" i="1"/>
  <c r="X40" i="1"/>
  <c r="X41" i="1" s="1"/>
  <c r="Y40" i="1"/>
  <c r="Y41" i="1" s="1"/>
  <c r="Z40" i="1"/>
  <c r="Z41" i="1" s="1"/>
  <c r="AA40" i="1"/>
  <c r="AB40" i="1"/>
  <c r="AB41" i="1" s="1"/>
  <c r="AC40" i="1"/>
  <c r="AC41" i="1" s="1"/>
  <c r="AD40" i="1"/>
  <c r="AD41" i="1" s="1"/>
  <c r="AE40" i="1"/>
  <c r="E40" i="1"/>
  <c r="F36" i="1"/>
  <c r="F41" i="1" s="1"/>
  <c r="H36" i="1"/>
  <c r="I36" i="1"/>
  <c r="J36" i="1"/>
  <c r="K36" i="1"/>
  <c r="K41" i="1" s="1"/>
  <c r="L36" i="1"/>
  <c r="M36" i="1"/>
  <c r="AG36" i="1" s="1"/>
  <c r="AH36" i="1" s="1"/>
  <c r="N36" i="1"/>
  <c r="O36" i="1"/>
  <c r="O41" i="1" s="1"/>
  <c r="P36" i="1"/>
  <c r="Q36" i="1"/>
  <c r="R36" i="1"/>
  <c r="S36" i="1"/>
  <c r="S41" i="1" s="1"/>
  <c r="T36" i="1"/>
  <c r="U36" i="1"/>
  <c r="V36" i="1"/>
  <c r="W36" i="1"/>
  <c r="W41" i="1" s="1"/>
  <c r="X36" i="1"/>
  <c r="Y36" i="1"/>
  <c r="Z36" i="1"/>
  <c r="AA36" i="1"/>
  <c r="AA41" i="1" s="1"/>
  <c r="AB36" i="1"/>
  <c r="AC36" i="1"/>
  <c r="AD36" i="1"/>
  <c r="AE36" i="1"/>
  <c r="AE41" i="1" s="1"/>
  <c r="E36" i="1"/>
  <c r="F31" i="1"/>
  <c r="H31" i="1"/>
  <c r="I31" i="1"/>
  <c r="I32" i="1" s="1"/>
  <c r="J31" i="1"/>
  <c r="K31" i="1"/>
  <c r="K32" i="1" s="1"/>
  <c r="L31" i="1"/>
  <c r="M31" i="1"/>
  <c r="M32" i="1" s="1"/>
  <c r="N31" i="1"/>
  <c r="O31" i="1"/>
  <c r="O32" i="1" s="1"/>
  <c r="P31" i="1"/>
  <c r="Q31" i="1"/>
  <c r="R31" i="1"/>
  <c r="S31" i="1"/>
  <c r="S32" i="1" s="1"/>
  <c r="T31" i="1"/>
  <c r="U31" i="1"/>
  <c r="U32" i="1" s="1"/>
  <c r="V31" i="1"/>
  <c r="W31" i="1"/>
  <c r="W32" i="1" s="1"/>
  <c r="X31" i="1"/>
  <c r="Y31" i="1"/>
  <c r="Y32" i="1" s="1"/>
  <c r="Z31" i="1"/>
  <c r="AA31" i="1"/>
  <c r="AA32" i="1" s="1"/>
  <c r="AB31" i="1"/>
  <c r="AC31" i="1"/>
  <c r="AC32" i="1" s="1"/>
  <c r="AD31" i="1"/>
  <c r="AE31" i="1"/>
  <c r="AE32" i="1" s="1"/>
  <c r="E31" i="1"/>
  <c r="E32" i="1" s="1"/>
  <c r="F24" i="1"/>
  <c r="H24" i="1"/>
  <c r="I24" i="1"/>
  <c r="J24" i="1"/>
  <c r="K24" i="1"/>
  <c r="L24" i="1"/>
  <c r="AG24" i="1" s="1"/>
  <c r="AH24" i="1" s="1"/>
  <c r="M24" i="1"/>
  <c r="N24" i="1"/>
  <c r="O24" i="1"/>
  <c r="P24" i="1"/>
  <c r="Q24" i="1"/>
  <c r="Q32" i="1" s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E24" i="1"/>
  <c r="F17" i="1"/>
  <c r="H17" i="1"/>
  <c r="I17" i="1"/>
  <c r="J17" i="1"/>
  <c r="K17" i="1"/>
  <c r="L17" i="1"/>
  <c r="AG17" i="1" s="1"/>
  <c r="AH17" i="1" s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E17" i="1"/>
  <c r="F12" i="1"/>
  <c r="H12" i="1"/>
  <c r="I12" i="1"/>
  <c r="J12" i="1"/>
  <c r="K12" i="1"/>
  <c r="L12" i="1"/>
  <c r="M12" i="1"/>
  <c r="AG12" i="1" s="1"/>
  <c r="AH12" i="1" s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E12" i="1"/>
  <c r="AF9" i="1"/>
  <c r="AF10" i="1"/>
  <c r="AF11" i="1"/>
  <c r="AF13" i="1"/>
  <c r="AF14" i="1"/>
  <c r="AF15" i="1"/>
  <c r="AF16" i="1"/>
  <c r="AF20" i="1"/>
  <c r="AF21" i="1"/>
  <c r="AF22" i="1"/>
  <c r="AF23" i="1"/>
  <c r="AF25" i="1"/>
  <c r="AF26" i="1"/>
  <c r="AF27" i="1"/>
  <c r="AF28" i="1"/>
  <c r="AF29" i="1"/>
  <c r="AF30" i="1"/>
  <c r="AF34" i="1"/>
  <c r="AF35" i="1"/>
  <c r="AF37" i="1"/>
  <c r="AF38" i="1"/>
  <c r="AF39" i="1"/>
  <c r="AF40" i="1"/>
  <c r="AF43" i="1"/>
  <c r="AF8" i="1"/>
  <c r="AG48" i="1" l="1"/>
  <c r="AH48" i="1" s="1"/>
  <c r="L50" i="1"/>
  <c r="AC50" i="1"/>
  <c r="Y50" i="1"/>
  <c r="U50" i="1"/>
  <c r="I50" i="1"/>
  <c r="AB50" i="1"/>
  <c r="AG41" i="1"/>
  <c r="AH41" i="1" s="1"/>
  <c r="AF41" i="1"/>
  <c r="W50" i="1"/>
  <c r="S50" i="1"/>
  <c r="F32" i="1"/>
  <c r="F50" i="1" s="1"/>
  <c r="M48" i="1"/>
  <c r="AG31" i="1"/>
  <c r="AH31" i="1" s="1"/>
  <c r="AG40" i="1"/>
  <c r="AH40" i="1" s="1"/>
  <c r="AD32" i="1"/>
  <c r="AD50" i="1" s="1"/>
  <c r="Z32" i="1"/>
  <c r="Z50" i="1" s="1"/>
  <c r="V32" i="1"/>
  <c r="V50" i="1" s="1"/>
  <c r="R32" i="1"/>
  <c r="R50" i="1" s="1"/>
  <c r="N32" i="1"/>
  <c r="AF32" i="1" s="1"/>
  <c r="J32" i="1"/>
  <c r="J50" i="1" s="1"/>
  <c r="H48" i="1"/>
  <c r="AF12" i="1"/>
  <c r="AF36" i="1"/>
  <c r="AB32" i="1"/>
  <c r="X32" i="1"/>
  <c r="X50" i="1" s="1"/>
  <c r="T32" i="1"/>
  <c r="T50" i="1" s="1"/>
  <c r="P32" i="1"/>
  <c r="P50" i="1" s="1"/>
  <c r="L32" i="1"/>
  <c r="H32" i="1"/>
  <c r="E18" i="1"/>
  <c r="AB18" i="1"/>
  <c r="X18" i="1"/>
  <c r="T18" i="1"/>
  <c r="P18" i="1"/>
  <c r="L18" i="1"/>
  <c r="H18" i="1"/>
  <c r="AD18" i="1"/>
  <c r="Z18" i="1"/>
  <c r="V18" i="1"/>
  <c r="R18" i="1"/>
  <c r="N18" i="1"/>
  <c r="J18" i="1"/>
  <c r="AC18" i="1"/>
  <c r="Y18" i="1"/>
  <c r="U18" i="1"/>
  <c r="Q18" i="1"/>
  <c r="Q50" i="1" s="1"/>
  <c r="M18" i="1"/>
  <c r="I18" i="1"/>
  <c r="AE18" i="1"/>
  <c r="AE50" i="1" s="1"/>
  <c r="AA18" i="1"/>
  <c r="AA50" i="1" s="1"/>
  <c r="W18" i="1"/>
  <c r="S18" i="1"/>
  <c r="O18" i="1"/>
  <c r="O50" i="1" s="1"/>
  <c r="K18" i="1"/>
  <c r="K50" i="1" s="1"/>
  <c r="F18" i="1"/>
  <c r="AF17" i="1"/>
  <c r="AF24" i="1"/>
  <c r="AF31" i="1"/>
  <c r="N50" i="1" l="1"/>
  <c r="H50" i="1"/>
  <c r="AF48" i="1"/>
  <c r="AG18" i="1"/>
  <c r="AH18" i="1" s="1"/>
  <c r="AG32" i="1"/>
  <c r="AH32" i="1" s="1"/>
  <c r="M50" i="1"/>
  <c r="AG50" i="1" s="1"/>
  <c r="AH50" i="1" s="1"/>
  <c r="AF50" i="1" l="1"/>
</calcChain>
</file>

<file path=xl/sharedStrings.xml><?xml version="1.0" encoding="utf-8"?>
<sst xmlns="http://schemas.openxmlformats.org/spreadsheetml/2006/main" count="96" uniqueCount="69">
  <si>
    <t>DIPARTIMENTO</t>
  </si>
  <si>
    <t>COD</t>
  </si>
  <si>
    <t>Dipartimento di Ing. Civile, Ambientale, del Territorio, Edile e di Chimica</t>
  </si>
  <si>
    <t>Corso di Laurea</t>
  </si>
  <si>
    <t>LT19</t>
  </si>
  <si>
    <t>INGEGNERIA CIVILE E PER L'AMBIENTE E IL TERRITORIO (D.M.270/04)</t>
  </si>
  <si>
    <t>LT06</t>
  </si>
  <si>
    <t>INGEGNERIA PER L'AMBIENTE E IL TERRITORIO (D.M.270/04)</t>
  </si>
  <si>
    <t>LT01</t>
  </si>
  <si>
    <t>INGEGNERIA CIVILE (D.M.270/04)</t>
  </si>
  <si>
    <t>LT02</t>
  </si>
  <si>
    <t>INGEGNERIA EDILE (D.M.270/04)</t>
  </si>
  <si>
    <t>Corso di Laurea Magistrale</t>
  </si>
  <si>
    <t>LM61</t>
  </si>
  <si>
    <t>INGEGNERIA CIVILE E PER L'AMBIENTE E IL TERRITORIO (D.M. 270/04)</t>
  </si>
  <si>
    <t>LM62</t>
  </si>
  <si>
    <t>INGEGNERIA PER L'AMBIENTE E IL TERRITORIO (D.M. 270/04)</t>
  </si>
  <si>
    <t>LM02</t>
  </si>
  <si>
    <t>INGEGNERIA DEI SISTEMI EDILIZI (D.M.270/04)</t>
  </si>
  <si>
    <t>LM01</t>
  </si>
  <si>
    <t>INGEGNERIA CIVILE (D.M. 270/04)</t>
  </si>
  <si>
    <t>Dipartimento di Ingegneria Elettrica e dell'Informazione</t>
  </si>
  <si>
    <t>LT05</t>
  </si>
  <si>
    <t>INGEGNERIA ELETTRICA (D.M.270/04)</t>
  </si>
  <si>
    <t>LT04</t>
  </si>
  <si>
    <t>INGEGNERIA ELETTRONICA E DELLE TELECOMUNICAZIONI (D.M.270/04)</t>
  </si>
  <si>
    <t>LT09</t>
  </si>
  <si>
    <t>INGEGNERIA DEI SISTEMI INDUSTRIALI ED ELETTRONICI (D.M.270/04)</t>
  </si>
  <si>
    <t>LT17</t>
  </si>
  <si>
    <t>INGEGNERIA INFORMATICA E DELL'AUTOMAZIONE (D.M.270/04)</t>
  </si>
  <si>
    <t>LM06</t>
  </si>
  <si>
    <t>INGEGNERIA DELL'AUTOMAZIONE (D.M. 270/04)</t>
  </si>
  <si>
    <t>LM37</t>
  </si>
  <si>
    <t>INGEGNERIA ELETTRONICA (D.M. 270/04)</t>
  </si>
  <si>
    <t>LM04</t>
  </si>
  <si>
    <t>LM14</t>
  </si>
  <si>
    <t>INGEGNERIA DELLE TELECOMUNICAZIONI (D.M. 270/04)</t>
  </si>
  <si>
    <t>LM17</t>
  </si>
  <si>
    <t>INGEGNERIA INFORMATICA (D.M. 270/04)</t>
  </si>
  <si>
    <t>LM05</t>
  </si>
  <si>
    <t>INGEGNERIA ELETTRICA (D.M. 270/04)</t>
  </si>
  <si>
    <t>Dipartimento di Ingegneria Meccanica, Matematica e Management</t>
  </si>
  <si>
    <t>LT03</t>
  </si>
  <si>
    <t>INGEGNERIA GESTIONALE (D.M.270/04)</t>
  </si>
  <si>
    <t>LT30</t>
  </si>
  <si>
    <t>INGEGNERIA MECCANICA (D.M.270/04)</t>
  </si>
  <si>
    <t>LM09</t>
  </si>
  <si>
    <t>INGEGNERIA MECCANICA (D.M. 270/04)</t>
  </si>
  <si>
    <t>LM30</t>
  </si>
  <si>
    <t>LM03</t>
  </si>
  <si>
    <t>INGEGNERIA GESTIONALE (D.M. 270/04)</t>
  </si>
  <si>
    <t>Dipartimento di Scienze dell'Ingegneria Civile e dell'Architettura</t>
  </si>
  <si>
    <t>LT50</t>
  </si>
  <si>
    <t>DISEGNO INDUSTRIALE (D.M.270/04)</t>
  </si>
  <si>
    <t>Laurea Magistrale Ciclo Unico 5 anni</t>
  </si>
  <si>
    <t>LM53CU</t>
  </si>
  <si>
    <t>INGEGNERIA EDILE ARCHITETTURA  (D.M.270/04)</t>
  </si>
  <si>
    <t>LM51CU</t>
  </si>
  <si>
    <t>ARCHITETTURA (D.M. 270/04)</t>
  </si>
  <si>
    <t>Totale</t>
  </si>
  <si>
    <t>Totale CFU&gt;11</t>
  </si>
  <si>
    <t>% su iscritti II anno</t>
  </si>
  <si>
    <t>TIPO CORSO</t>
  </si>
  <si>
    <t>CORSO DI STUDI</t>
  </si>
  <si>
    <t>CFU Acquisiti dal 01/01/2011 al 31/12/2011</t>
  </si>
  <si>
    <t>% reiscritti</t>
  </si>
  <si>
    <t>Iscritti II anno 2011/2012</t>
  </si>
  <si>
    <t>TOTALE IMM. 2010/2011</t>
  </si>
  <si>
    <t>Immatricolati 2010/2011 reiscritti allo stesso corso di studi al II anno 2011/2012 e CFU acquisiti dal 01/01/2011 al 31/12/2011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</si>
</sst>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medium">
        <color theme="3" tint="-0.24994659260841701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3" tint="-0.24994659260841701"/>
      </bottom>
      <diagonal/>
    </border>
    <border>
      <left style="medium">
        <color theme="3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/>
      </right>
      <top style="medium">
        <color theme="3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medium">
        <color theme="3"/>
      </right>
      <top style="thin">
        <color theme="0" tint="-0.24994659260841701"/>
      </top>
      <bottom style="medium">
        <color theme="3"/>
      </bottom>
      <diagonal/>
    </border>
    <border>
      <left style="medium">
        <color theme="3" tint="-0.24994659260841701"/>
      </left>
      <right style="thin">
        <color theme="0" tint="-0.1499679555650502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 tint="-0.1499679555650502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vertical="top" wrapText="1"/>
    </xf>
    <xf numFmtId="10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/>
    <xf numFmtId="10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10" xfId="0" applyFont="1" applyBorder="1"/>
    <xf numFmtId="3" fontId="2" fillId="0" borderId="10" xfId="0" applyNumberFormat="1" applyFont="1" applyBorder="1"/>
    <xf numFmtId="10" fontId="2" fillId="0" borderId="10" xfId="0" applyNumberFormat="1" applyFont="1" applyBorder="1"/>
    <xf numFmtId="10" fontId="2" fillId="0" borderId="11" xfId="0" applyNumberFormat="1" applyFont="1" applyBorder="1"/>
    <xf numFmtId="0" fontId="2" fillId="0" borderId="13" xfId="0" applyFont="1" applyBorder="1"/>
    <xf numFmtId="3" fontId="2" fillId="0" borderId="13" xfId="0" applyNumberFormat="1" applyFont="1" applyBorder="1"/>
    <xf numFmtId="10" fontId="2" fillId="0" borderId="13" xfId="0" applyNumberFormat="1" applyFont="1" applyBorder="1"/>
    <xf numFmtId="10" fontId="2" fillId="0" borderId="14" xfId="0" applyNumberFormat="1" applyFont="1" applyBorder="1"/>
    <xf numFmtId="3" fontId="2" fillId="2" borderId="13" xfId="0" applyNumberFormat="1" applyFont="1" applyFill="1" applyBorder="1"/>
    <xf numFmtId="10" fontId="2" fillId="2" borderId="13" xfId="0" applyNumberFormat="1" applyFont="1" applyFill="1" applyBorder="1"/>
    <xf numFmtId="0" fontId="2" fillId="2" borderId="13" xfId="0" applyFont="1" applyFill="1" applyBorder="1"/>
    <xf numFmtId="3" fontId="2" fillId="3" borderId="16" xfId="0" applyNumberFormat="1" applyFont="1" applyFill="1" applyBorder="1"/>
    <xf numFmtId="10" fontId="2" fillId="3" borderId="16" xfId="0" applyNumberFormat="1" applyFont="1" applyFill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 vertical="top" wrapText="1"/>
    </xf>
    <xf numFmtId="10" fontId="2" fillId="2" borderId="14" xfId="0" applyNumberFormat="1" applyFont="1" applyFill="1" applyBorder="1"/>
    <xf numFmtId="10" fontId="2" fillId="3" borderId="17" xfId="0" applyNumberFormat="1" applyFont="1" applyFill="1" applyBorder="1"/>
    <xf numFmtId="3" fontId="1" fillId="5" borderId="19" xfId="0" applyNumberFormat="1" applyFont="1" applyFill="1" applyBorder="1" applyAlignment="1">
      <alignment horizontal="right"/>
    </xf>
    <xf numFmtId="10" fontId="1" fillId="5" borderId="19" xfId="0" applyNumberFormat="1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10" fontId="1" fillId="5" borderId="2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0" fontId="1" fillId="5" borderId="3" xfId="0" applyNumberFormat="1" applyFont="1" applyFill="1" applyBorder="1" applyAlignment="1">
      <alignment horizontal="center" vertical="center" wrapText="1"/>
    </xf>
    <xf numFmtId="10" fontId="1" fillId="5" borderId="6" xfId="0" applyNumberFormat="1" applyFont="1" applyFill="1" applyBorder="1" applyAlignment="1">
      <alignment horizontal="center" vertical="center" wrapText="1"/>
    </xf>
    <xf numFmtId="10" fontId="1" fillId="4" borderId="7" xfId="0" applyNumberFormat="1" applyFont="1" applyFill="1" applyBorder="1" applyAlignment="1">
      <alignment horizontal="center" vertical="center" wrapText="1"/>
    </xf>
    <xf numFmtId="10" fontId="1" fillId="4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2:AH93"/>
  <sheetViews>
    <sheetView tabSelected="1" topLeftCell="A10" zoomScale="85" zoomScaleNormal="85" zoomScaleSheetLayoutView="100" workbookViewId="0">
      <selection activeCell="A49" activeCellId="4" sqref="A7:XFD7 A19:XFD19 A33:XFD33 A42:XFD42 A49:XFD49"/>
    </sheetView>
  </sheetViews>
  <sheetFormatPr defaultRowHeight="15" x14ac:dyDescent="0.25"/>
  <cols>
    <col min="1" max="1" width="30.5703125" style="3" customWidth="1"/>
    <col min="2" max="2" width="15.28515625" style="3" customWidth="1"/>
    <col min="3" max="3" width="8" style="1" bestFit="1" customWidth="1"/>
    <col min="4" max="4" width="64.28515625" style="1" bestFit="1" customWidth="1"/>
    <col min="5" max="5" width="10.42578125" style="1" customWidth="1"/>
    <col min="6" max="6" width="11.42578125" style="1" customWidth="1"/>
    <col min="7" max="7" width="11.42578125" style="4" customWidth="1"/>
    <col min="8" max="8" width="4.140625" style="1" bestFit="1" customWidth="1"/>
    <col min="9" max="13" width="3.140625" style="1" bestFit="1" customWidth="1"/>
    <col min="14" max="14" width="4.140625" style="1" bestFit="1" customWidth="1"/>
    <col min="15" max="15" width="3.140625" style="1" bestFit="1" customWidth="1"/>
    <col min="16" max="16" width="4.140625" style="1" bestFit="1" customWidth="1"/>
    <col min="17" max="17" width="3.140625" style="1" bestFit="1" customWidth="1"/>
    <col min="18" max="18" width="4.140625" style="1" bestFit="1" customWidth="1"/>
    <col min="19" max="21" width="3.140625" style="1" bestFit="1" customWidth="1"/>
    <col min="22" max="22" width="4.140625" style="1" bestFit="1" customWidth="1"/>
    <col min="23" max="31" width="3.140625" style="1" bestFit="1" customWidth="1"/>
    <col min="32" max="32" width="7" style="1" bestFit="1" customWidth="1"/>
    <col min="33" max="33" width="9.140625" style="1" customWidth="1"/>
    <col min="34" max="34" width="10.85546875" style="4" customWidth="1"/>
    <col min="35" max="35" width="3.140625" style="1" bestFit="1" customWidth="1"/>
    <col min="36" max="36" width="5.140625" style="1" bestFit="1" customWidth="1"/>
    <col min="37" max="16384" width="9.140625" style="1"/>
  </cols>
  <sheetData>
    <row r="2" spans="1:34" ht="23.25" x14ac:dyDescent="0.2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4" spans="1:34" ht="15.75" thickBot="1" x14ac:dyDescent="0.3"/>
    <row r="5" spans="1:34" s="5" customFormat="1" x14ac:dyDescent="0.2">
      <c r="A5" s="48" t="s">
        <v>0</v>
      </c>
      <c r="B5" s="50" t="s">
        <v>62</v>
      </c>
      <c r="C5" s="50" t="s">
        <v>1</v>
      </c>
      <c r="D5" s="50" t="s">
        <v>63</v>
      </c>
      <c r="E5" s="50" t="s">
        <v>67</v>
      </c>
      <c r="F5" s="50" t="s">
        <v>66</v>
      </c>
      <c r="G5" s="43" t="s">
        <v>65</v>
      </c>
      <c r="H5" s="55" t="s">
        <v>64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 t="s">
        <v>59</v>
      </c>
      <c r="AG5" s="55" t="s">
        <v>60</v>
      </c>
      <c r="AH5" s="41" t="s">
        <v>61</v>
      </c>
    </row>
    <row r="6" spans="1:34" s="5" customFormat="1" ht="36" customHeight="1" thickBot="1" x14ac:dyDescent="0.25">
      <c r="A6" s="49"/>
      <c r="B6" s="51"/>
      <c r="C6" s="51"/>
      <c r="D6" s="51"/>
      <c r="E6" s="51"/>
      <c r="F6" s="51"/>
      <c r="G6" s="44"/>
      <c r="H6" s="6">
        <v>0</v>
      </c>
      <c r="I6" s="6">
        <v>3</v>
      </c>
      <c r="J6" s="6">
        <v>6</v>
      </c>
      <c r="K6" s="6">
        <v>9</v>
      </c>
      <c r="L6" s="6">
        <v>12</v>
      </c>
      <c r="M6" s="6">
        <v>15</v>
      </c>
      <c r="N6" s="6">
        <v>18</v>
      </c>
      <c r="O6" s="6">
        <v>21</v>
      </c>
      <c r="P6" s="6">
        <v>24</v>
      </c>
      <c r="Q6" s="6">
        <v>27</v>
      </c>
      <c r="R6" s="6">
        <v>30</v>
      </c>
      <c r="S6" s="6">
        <v>33</v>
      </c>
      <c r="T6" s="6">
        <v>36</v>
      </c>
      <c r="U6" s="6">
        <v>39</v>
      </c>
      <c r="V6" s="6">
        <v>42</v>
      </c>
      <c r="W6" s="6">
        <v>45</v>
      </c>
      <c r="X6" s="6">
        <v>48</v>
      </c>
      <c r="Y6" s="6">
        <v>51</v>
      </c>
      <c r="Z6" s="6">
        <v>54</v>
      </c>
      <c r="AA6" s="6">
        <v>57</v>
      </c>
      <c r="AB6" s="6">
        <v>60</v>
      </c>
      <c r="AC6" s="6">
        <v>63</v>
      </c>
      <c r="AD6" s="6">
        <v>66</v>
      </c>
      <c r="AE6" s="6">
        <v>72</v>
      </c>
      <c r="AF6" s="56"/>
      <c r="AG6" s="56"/>
      <c r="AH6" s="42"/>
    </row>
    <row r="7" spans="1:34" ht="5.0999999999999996" customHeight="1" thickBot="1" x14ac:dyDescent="0.3">
      <c r="E7" s="2"/>
    </row>
    <row r="8" spans="1:34" x14ac:dyDescent="0.25">
      <c r="A8" s="35" t="s">
        <v>2</v>
      </c>
      <c r="B8" s="39" t="s">
        <v>3</v>
      </c>
      <c r="C8" s="13" t="s">
        <v>4</v>
      </c>
      <c r="D8" s="13" t="s">
        <v>5</v>
      </c>
      <c r="E8" s="14">
        <v>66</v>
      </c>
      <c r="F8" s="13">
        <v>35</v>
      </c>
      <c r="G8" s="15">
        <f>+F8/E8</f>
        <v>0.53030303030303028</v>
      </c>
      <c r="H8" s="13">
        <v>4</v>
      </c>
      <c r="I8" s="13">
        <v>2</v>
      </c>
      <c r="J8" s="13">
        <v>10</v>
      </c>
      <c r="K8" s="13">
        <v>1</v>
      </c>
      <c r="L8" s="13">
        <v>2</v>
      </c>
      <c r="M8" s="13">
        <v>1</v>
      </c>
      <c r="N8" s="13">
        <v>2</v>
      </c>
      <c r="O8" s="13"/>
      <c r="P8" s="13">
        <v>1</v>
      </c>
      <c r="Q8" s="13"/>
      <c r="R8" s="13">
        <v>3</v>
      </c>
      <c r="S8" s="13"/>
      <c r="T8" s="13"/>
      <c r="U8" s="13"/>
      <c r="V8" s="13">
        <v>5</v>
      </c>
      <c r="W8" s="13">
        <v>1</v>
      </c>
      <c r="X8" s="13"/>
      <c r="Y8" s="13"/>
      <c r="Z8" s="13">
        <v>1</v>
      </c>
      <c r="AA8" s="13">
        <v>1</v>
      </c>
      <c r="AB8" s="13">
        <v>1</v>
      </c>
      <c r="AC8" s="13"/>
      <c r="AD8" s="13"/>
      <c r="AE8" s="13"/>
      <c r="AF8" s="13">
        <f>SUM(H8:AE8)</f>
        <v>35</v>
      </c>
      <c r="AG8" s="13">
        <f>SUM(L8:AE8)</f>
        <v>18</v>
      </c>
      <c r="AH8" s="16">
        <f>+(AG8/F8)</f>
        <v>0.51428571428571423</v>
      </c>
    </row>
    <row r="9" spans="1:34" x14ac:dyDescent="0.25">
      <c r="A9" s="36"/>
      <c r="B9" s="40"/>
      <c r="C9" s="17" t="s">
        <v>6</v>
      </c>
      <c r="D9" s="17" t="s">
        <v>7</v>
      </c>
      <c r="E9" s="18">
        <v>95</v>
      </c>
      <c r="F9" s="17">
        <v>58</v>
      </c>
      <c r="G9" s="19">
        <f t="shared" ref="G9:G50" si="0">+F9/E9</f>
        <v>0.61052631578947369</v>
      </c>
      <c r="H9" s="17">
        <v>4</v>
      </c>
      <c r="I9" s="17">
        <v>3</v>
      </c>
      <c r="J9" s="17">
        <v>2</v>
      </c>
      <c r="K9" s="17">
        <v>5</v>
      </c>
      <c r="L9" s="17">
        <v>2</v>
      </c>
      <c r="M9" s="17">
        <v>7</v>
      </c>
      <c r="N9" s="17">
        <v>3</v>
      </c>
      <c r="O9" s="17">
        <v>6</v>
      </c>
      <c r="P9" s="17">
        <v>7</v>
      </c>
      <c r="Q9" s="17">
        <v>2</v>
      </c>
      <c r="R9" s="17">
        <v>2</v>
      </c>
      <c r="S9" s="17">
        <v>3</v>
      </c>
      <c r="T9" s="17">
        <v>2</v>
      </c>
      <c r="U9" s="17">
        <v>3</v>
      </c>
      <c r="V9" s="17">
        <v>1</v>
      </c>
      <c r="W9" s="17">
        <v>4</v>
      </c>
      <c r="X9" s="17"/>
      <c r="Y9" s="17">
        <v>1</v>
      </c>
      <c r="Z9" s="17">
        <v>1</v>
      </c>
      <c r="AA9" s="17"/>
      <c r="AB9" s="17"/>
      <c r="AC9" s="17"/>
      <c r="AD9" s="17"/>
      <c r="AE9" s="17"/>
      <c r="AF9" s="17">
        <f t="shared" ref="AF9:AF48" si="1">SUM(H9:AE9)</f>
        <v>58</v>
      </c>
      <c r="AG9" s="17">
        <f t="shared" ref="AG9:AG50" si="2">SUM(L9:AE9)</f>
        <v>44</v>
      </c>
      <c r="AH9" s="20">
        <f t="shared" ref="AH9:AH50" si="3">+(AG9/F9)</f>
        <v>0.75862068965517238</v>
      </c>
    </row>
    <row r="10" spans="1:34" x14ac:dyDescent="0.25">
      <c r="A10" s="36"/>
      <c r="B10" s="40"/>
      <c r="C10" s="17" t="s">
        <v>8</v>
      </c>
      <c r="D10" s="17" t="s">
        <v>9</v>
      </c>
      <c r="E10" s="18">
        <v>267</v>
      </c>
      <c r="F10" s="17">
        <v>176</v>
      </c>
      <c r="G10" s="19">
        <f t="shared" si="0"/>
        <v>0.65917602996254676</v>
      </c>
      <c r="H10" s="17">
        <v>14</v>
      </c>
      <c r="I10" s="17">
        <v>2</v>
      </c>
      <c r="J10" s="17">
        <v>14</v>
      </c>
      <c r="K10" s="17">
        <v>7</v>
      </c>
      <c r="L10" s="17">
        <v>15</v>
      </c>
      <c r="M10" s="17">
        <v>12</v>
      </c>
      <c r="N10" s="17">
        <v>11</v>
      </c>
      <c r="O10" s="17">
        <v>9</v>
      </c>
      <c r="P10" s="17">
        <v>6</v>
      </c>
      <c r="Q10" s="17">
        <v>10</v>
      </c>
      <c r="R10" s="17">
        <v>5</v>
      </c>
      <c r="S10" s="17">
        <v>12</v>
      </c>
      <c r="T10" s="17">
        <v>2</v>
      </c>
      <c r="U10" s="17">
        <v>11</v>
      </c>
      <c r="V10" s="17">
        <v>14</v>
      </c>
      <c r="W10" s="17">
        <v>3</v>
      </c>
      <c r="X10" s="17">
        <v>11</v>
      </c>
      <c r="Y10" s="17">
        <v>1</v>
      </c>
      <c r="Z10" s="17">
        <v>11</v>
      </c>
      <c r="AA10" s="17"/>
      <c r="AB10" s="17">
        <v>6</v>
      </c>
      <c r="AC10" s="17"/>
      <c r="AD10" s="17"/>
      <c r="AE10" s="17"/>
      <c r="AF10" s="17">
        <f t="shared" si="1"/>
        <v>176</v>
      </c>
      <c r="AG10" s="17">
        <f t="shared" si="2"/>
        <v>139</v>
      </c>
      <c r="AH10" s="20">
        <f t="shared" si="3"/>
        <v>0.78977272727272729</v>
      </c>
    </row>
    <row r="11" spans="1:34" x14ac:dyDescent="0.25">
      <c r="A11" s="36"/>
      <c r="B11" s="40"/>
      <c r="C11" s="17" t="s">
        <v>10</v>
      </c>
      <c r="D11" s="17" t="s">
        <v>11</v>
      </c>
      <c r="E11" s="18">
        <v>299</v>
      </c>
      <c r="F11" s="17">
        <v>178</v>
      </c>
      <c r="G11" s="19">
        <f t="shared" si="0"/>
        <v>0.59531772575250841</v>
      </c>
      <c r="H11" s="17">
        <v>23</v>
      </c>
      <c r="I11" s="17">
        <v>4</v>
      </c>
      <c r="J11" s="17">
        <v>1</v>
      </c>
      <c r="K11" s="17">
        <v>1</v>
      </c>
      <c r="L11" s="17">
        <v>13</v>
      </c>
      <c r="M11" s="17">
        <v>13</v>
      </c>
      <c r="N11" s="17">
        <v>15</v>
      </c>
      <c r="O11" s="17">
        <v>22</v>
      </c>
      <c r="P11" s="17">
        <v>10</v>
      </c>
      <c r="Q11" s="17">
        <v>16</v>
      </c>
      <c r="R11" s="17">
        <v>6</v>
      </c>
      <c r="S11" s="17">
        <v>21</v>
      </c>
      <c r="T11" s="17">
        <v>5</v>
      </c>
      <c r="U11" s="17">
        <v>15</v>
      </c>
      <c r="V11" s="17">
        <v>2</v>
      </c>
      <c r="W11" s="17">
        <v>8</v>
      </c>
      <c r="X11" s="17">
        <v>1</v>
      </c>
      <c r="Y11" s="17">
        <v>1</v>
      </c>
      <c r="Z11" s="17"/>
      <c r="AA11" s="17">
        <v>1</v>
      </c>
      <c r="AB11" s="17"/>
      <c r="AC11" s="17"/>
      <c r="AD11" s="17"/>
      <c r="AE11" s="17"/>
      <c r="AF11" s="17">
        <f t="shared" si="1"/>
        <v>178</v>
      </c>
      <c r="AG11" s="17">
        <f t="shared" si="2"/>
        <v>149</v>
      </c>
      <c r="AH11" s="20">
        <f t="shared" si="3"/>
        <v>0.8370786516853933</v>
      </c>
    </row>
    <row r="12" spans="1:34" x14ac:dyDescent="0.25">
      <c r="A12" s="36"/>
      <c r="B12" s="40"/>
      <c r="C12" s="52" t="s">
        <v>59</v>
      </c>
      <c r="D12" s="52"/>
      <c r="E12" s="21">
        <f>SUM(E8:E11)</f>
        <v>727</v>
      </c>
      <c r="F12" s="21">
        <f t="shared" ref="F12:AE12" si="4">SUM(F8:F11)</f>
        <v>447</v>
      </c>
      <c r="G12" s="22">
        <f t="shared" si="0"/>
        <v>0.61485557083906461</v>
      </c>
      <c r="H12" s="21">
        <f t="shared" si="4"/>
        <v>45</v>
      </c>
      <c r="I12" s="21">
        <f t="shared" si="4"/>
        <v>11</v>
      </c>
      <c r="J12" s="21">
        <f t="shared" si="4"/>
        <v>27</v>
      </c>
      <c r="K12" s="21">
        <f t="shared" si="4"/>
        <v>14</v>
      </c>
      <c r="L12" s="21">
        <f t="shared" si="4"/>
        <v>32</v>
      </c>
      <c r="M12" s="21">
        <f t="shared" si="4"/>
        <v>33</v>
      </c>
      <c r="N12" s="21">
        <f t="shared" si="4"/>
        <v>31</v>
      </c>
      <c r="O12" s="21">
        <f t="shared" si="4"/>
        <v>37</v>
      </c>
      <c r="P12" s="21">
        <f t="shared" si="4"/>
        <v>24</v>
      </c>
      <c r="Q12" s="21">
        <f t="shared" si="4"/>
        <v>28</v>
      </c>
      <c r="R12" s="21">
        <f t="shared" si="4"/>
        <v>16</v>
      </c>
      <c r="S12" s="21">
        <f t="shared" si="4"/>
        <v>36</v>
      </c>
      <c r="T12" s="21">
        <f t="shared" si="4"/>
        <v>9</v>
      </c>
      <c r="U12" s="21">
        <f t="shared" si="4"/>
        <v>29</v>
      </c>
      <c r="V12" s="21">
        <f t="shared" si="4"/>
        <v>22</v>
      </c>
      <c r="W12" s="21">
        <f t="shared" si="4"/>
        <v>16</v>
      </c>
      <c r="X12" s="21">
        <f t="shared" si="4"/>
        <v>12</v>
      </c>
      <c r="Y12" s="21">
        <f t="shared" si="4"/>
        <v>3</v>
      </c>
      <c r="Z12" s="21">
        <f t="shared" si="4"/>
        <v>13</v>
      </c>
      <c r="AA12" s="21">
        <f t="shared" si="4"/>
        <v>2</v>
      </c>
      <c r="AB12" s="21">
        <f t="shared" si="4"/>
        <v>7</v>
      </c>
      <c r="AC12" s="21">
        <f t="shared" si="4"/>
        <v>0</v>
      </c>
      <c r="AD12" s="21">
        <f t="shared" si="4"/>
        <v>0</v>
      </c>
      <c r="AE12" s="21">
        <f t="shared" si="4"/>
        <v>0</v>
      </c>
      <c r="AF12" s="23">
        <f t="shared" si="1"/>
        <v>447</v>
      </c>
      <c r="AG12" s="23">
        <f t="shared" si="2"/>
        <v>350</v>
      </c>
      <c r="AH12" s="28">
        <f t="shared" si="3"/>
        <v>0.78299776286353473</v>
      </c>
    </row>
    <row r="13" spans="1:34" x14ac:dyDescent="0.25">
      <c r="A13" s="36"/>
      <c r="B13" s="40" t="s">
        <v>12</v>
      </c>
      <c r="C13" s="17" t="s">
        <v>13</v>
      </c>
      <c r="D13" s="17" t="s">
        <v>14</v>
      </c>
      <c r="E13" s="18">
        <v>18</v>
      </c>
      <c r="F13" s="17">
        <v>12</v>
      </c>
      <c r="G13" s="19">
        <f t="shared" si="0"/>
        <v>0.66666666666666663</v>
      </c>
      <c r="H13" s="17">
        <v>5</v>
      </c>
      <c r="I13" s="17"/>
      <c r="J13" s="17"/>
      <c r="K13" s="17">
        <v>1</v>
      </c>
      <c r="L13" s="17"/>
      <c r="M13" s="17"/>
      <c r="N13" s="17"/>
      <c r="O13" s="17"/>
      <c r="P13" s="17">
        <v>1</v>
      </c>
      <c r="Q13" s="17"/>
      <c r="R13" s="17"/>
      <c r="S13" s="17">
        <v>1</v>
      </c>
      <c r="T13" s="17">
        <v>2</v>
      </c>
      <c r="U13" s="17"/>
      <c r="V13" s="17">
        <v>1</v>
      </c>
      <c r="W13" s="17"/>
      <c r="X13" s="17"/>
      <c r="Y13" s="17">
        <v>1</v>
      </c>
      <c r="Z13" s="17"/>
      <c r="AA13" s="17"/>
      <c r="AB13" s="17"/>
      <c r="AC13" s="17"/>
      <c r="AD13" s="17"/>
      <c r="AE13" s="17"/>
      <c r="AF13" s="17">
        <f t="shared" si="1"/>
        <v>12</v>
      </c>
      <c r="AG13" s="17">
        <f t="shared" si="2"/>
        <v>6</v>
      </c>
      <c r="AH13" s="20">
        <f t="shared" si="3"/>
        <v>0.5</v>
      </c>
    </row>
    <row r="14" spans="1:34" x14ac:dyDescent="0.25">
      <c r="A14" s="36"/>
      <c r="B14" s="40"/>
      <c r="C14" s="17" t="s">
        <v>15</v>
      </c>
      <c r="D14" s="17" t="s">
        <v>16</v>
      </c>
      <c r="E14" s="18">
        <v>43</v>
      </c>
      <c r="F14" s="17">
        <v>43</v>
      </c>
      <c r="G14" s="19">
        <f t="shared" si="0"/>
        <v>1</v>
      </c>
      <c r="H14" s="17">
        <v>2</v>
      </c>
      <c r="I14" s="17"/>
      <c r="J14" s="17">
        <v>4</v>
      </c>
      <c r="K14" s="17"/>
      <c r="L14" s="17">
        <v>3</v>
      </c>
      <c r="M14" s="17"/>
      <c r="N14" s="17">
        <v>2</v>
      </c>
      <c r="O14" s="17"/>
      <c r="P14" s="17">
        <v>3</v>
      </c>
      <c r="Q14" s="17">
        <v>1</v>
      </c>
      <c r="R14" s="17">
        <v>5</v>
      </c>
      <c r="S14" s="17"/>
      <c r="T14" s="17">
        <v>7</v>
      </c>
      <c r="U14" s="17"/>
      <c r="V14" s="17">
        <v>4</v>
      </c>
      <c r="W14" s="17"/>
      <c r="X14" s="17">
        <v>10</v>
      </c>
      <c r="Y14" s="17"/>
      <c r="Z14" s="17"/>
      <c r="AA14" s="17"/>
      <c r="AB14" s="17">
        <v>2</v>
      </c>
      <c r="AC14" s="17"/>
      <c r="AD14" s="17"/>
      <c r="AE14" s="17"/>
      <c r="AF14" s="17">
        <f t="shared" si="1"/>
        <v>43</v>
      </c>
      <c r="AG14" s="17">
        <f t="shared" si="2"/>
        <v>37</v>
      </c>
      <c r="AH14" s="20">
        <f t="shared" si="3"/>
        <v>0.86046511627906974</v>
      </c>
    </row>
    <row r="15" spans="1:34" x14ac:dyDescent="0.25">
      <c r="A15" s="36"/>
      <c r="B15" s="40"/>
      <c r="C15" s="17" t="s">
        <v>17</v>
      </c>
      <c r="D15" s="17" t="s">
        <v>18</v>
      </c>
      <c r="E15" s="18">
        <v>72</v>
      </c>
      <c r="F15" s="17">
        <v>71</v>
      </c>
      <c r="G15" s="19">
        <f t="shared" si="0"/>
        <v>0.98611111111111116</v>
      </c>
      <c r="H15" s="17">
        <v>2</v>
      </c>
      <c r="I15" s="17"/>
      <c r="J15" s="17"/>
      <c r="K15" s="17"/>
      <c r="L15" s="17"/>
      <c r="M15" s="17">
        <v>2</v>
      </c>
      <c r="N15" s="17">
        <v>3</v>
      </c>
      <c r="O15" s="17">
        <v>2</v>
      </c>
      <c r="P15" s="17">
        <v>6</v>
      </c>
      <c r="Q15" s="17">
        <v>1</v>
      </c>
      <c r="R15" s="17">
        <v>7</v>
      </c>
      <c r="S15" s="17">
        <v>3</v>
      </c>
      <c r="T15" s="17">
        <v>4</v>
      </c>
      <c r="U15" s="17">
        <v>9</v>
      </c>
      <c r="V15" s="17">
        <v>3</v>
      </c>
      <c r="W15" s="17">
        <v>14</v>
      </c>
      <c r="X15" s="17">
        <v>3</v>
      </c>
      <c r="Y15" s="17">
        <v>4</v>
      </c>
      <c r="Z15" s="17">
        <v>4</v>
      </c>
      <c r="AA15" s="17">
        <v>1</v>
      </c>
      <c r="AB15" s="17">
        <v>1</v>
      </c>
      <c r="AC15" s="17">
        <v>1</v>
      </c>
      <c r="AD15" s="17">
        <v>1</v>
      </c>
      <c r="AE15" s="17"/>
      <c r="AF15" s="17">
        <f t="shared" si="1"/>
        <v>71</v>
      </c>
      <c r="AG15" s="17">
        <f t="shared" si="2"/>
        <v>69</v>
      </c>
      <c r="AH15" s="20">
        <f t="shared" si="3"/>
        <v>0.971830985915493</v>
      </c>
    </row>
    <row r="16" spans="1:34" x14ac:dyDescent="0.25">
      <c r="A16" s="36"/>
      <c r="B16" s="40"/>
      <c r="C16" s="17" t="s">
        <v>19</v>
      </c>
      <c r="D16" s="17" t="s">
        <v>20</v>
      </c>
      <c r="E16" s="18">
        <v>97</v>
      </c>
      <c r="F16" s="17">
        <v>92</v>
      </c>
      <c r="G16" s="19">
        <f t="shared" si="0"/>
        <v>0.94845360824742264</v>
      </c>
      <c r="H16" s="17">
        <v>6</v>
      </c>
      <c r="I16" s="17"/>
      <c r="J16" s="17">
        <v>2</v>
      </c>
      <c r="K16" s="17"/>
      <c r="L16" s="17">
        <v>4</v>
      </c>
      <c r="M16" s="17"/>
      <c r="N16" s="17">
        <v>4</v>
      </c>
      <c r="O16" s="17">
        <v>1</v>
      </c>
      <c r="P16" s="17">
        <v>8</v>
      </c>
      <c r="Q16" s="17"/>
      <c r="R16" s="17">
        <v>19</v>
      </c>
      <c r="S16" s="17"/>
      <c r="T16" s="17">
        <v>8</v>
      </c>
      <c r="U16" s="17">
        <v>1</v>
      </c>
      <c r="V16" s="17">
        <v>8</v>
      </c>
      <c r="W16" s="17">
        <v>1</v>
      </c>
      <c r="X16" s="17">
        <v>11</v>
      </c>
      <c r="Y16" s="17">
        <v>1</v>
      </c>
      <c r="Z16" s="17">
        <v>4</v>
      </c>
      <c r="AA16" s="17">
        <v>3</v>
      </c>
      <c r="AB16" s="17">
        <v>9</v>
      </c>
      <c r="AC16" s="17"/>
      <c r="AD16" s="17">
        <v>2</v>
      </c>
      <c r="AE16" s="17"/>
      <c r="AF16" s="17">
        <f t="shared" si="1"/>
        <v>92</v>
      </c>
      <c r="AG16" s="17">
        <f t="shared" si="2"/>
        <v>84</v>
      </c>
      <c r="AH16" s="20">
        <f t="shared" si="3"/>
        <v>0.91304347826086951</v>
      </c>
    </row>
    <row r="17" spans="1:34" x14ac:dyDescent="0.25">
      <c r="A17" s="36"/>
      <c r="B17" s="40"/>
      <c r="C17" s="52" t="s">
        <v>59</v>
      </c>
      <c r="D17" s="52"/>
      <c r="E17" s="21">
        <f>SUM(E13:E16)</f>
        <v>230</v>
      </c>
      <c r="F17" s="21">
        <f t="shared" ref="F17:AE17" si="5">SUM(F13:F16)</f>
        <v>218</v>
      </c>
      <c r="G17" s="22">
        <f t="shared" si="0"/>
        <v>0.94782608695652171</v>
      </c>
      <c r="H17" s="21">
        <f t="shared" si="5"/>
        <v>15</v>
      </c>
      <c r="I17" s="21">
        <f t="shared" si="5"/>
        <v>0</v>
      </c>
      <c r="J17" s="21">
        <f t="shared" si="5"/>
        <v>6</v>
      </c>
      <c r="K17" s="21">
        <f t="shared" si="5"/>
        <v>1</v>
      </c>
      <c r="L17" s="21">
        <f t="shared" si="5"/>
        <v>7</v>
      </c>
      <c r="M17" s="21">
        <f t="shared" si="5"/>
        <v>2</v>
      </c>
      <c r="N17" s="21">
        <f t="shared" si="5"/>
        <v>9</v>
      </c>
      <c r="O17" s="21">
        <f t="shared" si="5"/>
        <v>3</v>
      </c>
      <c r="P17" s="21">
        <f t="shared" si="5"/>
        <v>18</v>
      </c>
      <c r="Q17" s="21">
        <f t="shared" si="5"/>
        <v>2</v>
      </c>
      <c r="R17" s="21">
        <f t="shared" si="5"/>
        <v>31</v>
      </c>
      <c r="S17" s="21">
        <f t="shared" si="5"/>
        <v>4</v>
      </c>
      <c r="T17" s="21">
        <f t="shared" si="5"/>
        <v>21</v>
      </c>
      <c r="U17" s="21">
        <f t="shared" si="5"/>
        <v>10</v>
      </c>
      <c r="V17" s="21">
        <f t="shared" si="5"/>
        <v>16</v>
      </c>
      <c r="W17" s="21">
        <f t="shared" si="5"/>
        <v>15</v>
      </c>
      <c r="X17" s="21">
        <f t="shared" si="5"/>
        <v>24</v>
      </c>
      <c r="Y17" s="21">
        <f t="shared" si="5"/>
        <v>6</v>
      </c>
      <c r="Z17" s="21">
        <f t="shared" si="5"/>
        <v>8</v>
      </c>
      <c r="AA17" s="21">
        <f t="shared" si="5"/>
        <v>4</v>
      </c>
      <c r="AB17" s="21">
        <f t="shared" si="5"/>
        <v>12</v>
      </c>
      <c r="AC17" s="21">
        <f t="shared" si="5"/>
        <v>1</v>
      </c>
      <c r="AD17" s="21">
        <f t="shared" si="5"/>
        <v>3</v>
      </c>
      <c r="AE17" s="21">
        <f t="shared" si="5"/>
        <v>0</v>
      </c>
      <c r="AF17" s="23">
        <f t="shared" si="1"/>
        <v>218</v>
      </c>
      <c r="AG17" s="23">
        <f t="shared" si="2"/>
        <v>196</v>
      </c>
      <c r="AH17" s="28">
        <f t="shared" si="3"/>
        <v>0.8990825688073395</v>
      </c>
    </row>
    <row r="18" spans="1:34" ht="15.75" thickBot="1" x14ac:dyDescent="0.3">
      <c r="A18" s="37"/>
      <c r="B18" s="38" t="s">
        <v>59</v>
      </c>
      <c r="C18" s="38"/>
      <c r="D18" s="38"/>
      <c r="E18" s="24">
        <f>+E17+E12</f>
        <v>957</v>
      </c>
      <c r="F18" s="24">
        <f t="shared" ref="F18:AE18" si="6">+F17+F12</f>
        <v>665</v>
      </c>
      <c r="G18" s="25">
        <f t="shared" si="0"/>
        <v>0.69487983281086729</v>
      </c>
      <c r="H18" s="24">
        <f t="shared" si="6"/>
        <v>60</v>
      </c>
      <c r="I18" s="24">
        <f t="shared" si="6"/>
        <v>11</v>
      </c>
      <c r="J18" s="24">
        <f t="shared" si="6"/>
        <v>33</v>
      </c>
      <c r="K18" s="24">
        <f t="shared" si="6"/>
        <v>15</v>
      </c>
      <c r="L18" s="24">
        <f t="shared" si="6"/>
        <v>39</v>
      </c>
      <c r="M18" s="24">
        <f t="shared" si="6"/>
        <v>35</v>
      </c>
      <c r="N18" s="24">
        <f t="shared" si="6"/>
        <v>40</v>
      </c>
      <c r="O18" s="24">
        <f t="shared" si="6"/>
        <v>40</v>
      </c>
      <c r="P18" s="24">
        <f t="shared" si="6"/>
        <v>42</v>
      </c>
      <c r="Q18" s="24">
        <f t="shared" si="6"/>
        <v>30</v>
      </c>
      <c r="R18" s="24">
        <f t="shared" si="6"/>
        <v>47</v>
      </c>
      <c r="S18" s="24">
        <f t="shared" si="6"/>
        <v>40</v>
      </c>
      <c r="T18" s="24">
        <f t="shared" si="6"/>
        <v>30</v>
      </c>
      <c r="U18" s="24">
        <f t="shared" si="6"/>
        <v>39</v>
      </c>
      <c r="V18" s="24">
        <f t="shared" si="6"/>
        <v>38</v>
      </c>
      <c r="W18" s="24">
        <f t="shared" si="6"/>
        <v>31</v>
      </c>
      <c r="X18" s="24">
        <f t="shared" si="6"/>
        <v>36</v>
      </c>
      <c r="Y18" s="24">
        <f t="shared" si="6"/>
        <v>9</v>
      </c>
      <c r="Z18" s="24">
        <f t="shared" si="6"/>
        <v>21</v>
      </c>
      <c r="AA18" s="24">
        <f t="shared" si="6"/>
        <v>6</v>
      </c>
      <c r="AB18" s="24">
        <f t="shared" si="6"/>
        <v>19</v>
      </c>
      <c r="AC18" s="24">
        <f t="shared" si="6"/>
        <v>1</v>
      </c>
      <c r="AD18" s="24">
        <f t="shared" si="6"/>
        <v>3</v>
      </c>
      <c r="AE18" s="24">
        <f t="shared" si="6"/>
        <v>0</v>
      </c>
      <c r="AF18" s="26">
        <f t="shared" si="1"/>
        <v>665</v>
      </c>
      <c r="AG18" s="26">
        <f t="shared" si="2"/>
        <v>546</v>
      </c>
      <c r="AH18" s="29">
        <f t="shared" si="3"/>
        <v>0.82105263157894737</v>
      </c>
    </row>
    <row r="19" spans="1:34" s="11" customFormat="1" ht="5.0999999999999996" customHeight="1" thickBot="1" x14ac:dyDescent="0.3">
      <c r="A19" s="7"/>
      <c r="B19" s="8"/>
      <c r="C19" s="8"/>
      <c r="D19" s="8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H19" s="10"/>
    </row>
    <row r="20" spans="1:34" x14ac:dyDescent="0.25">
      <c r="A20" s="35" t="s">
        <v>21</v>
      </c>
      <c r="B20" s="39" t="s">
        <v>3</v>
      </c>
      <c r="C20" s="13" t="s">
        <v>22</v>
      </c>
      <c r="D20" s="13" t="s">
        <v>23</v>
      </c>
      <c r="E20" s="14">
        <v>72</v>
      </c>
      <c r="F20" s="13">
        <v>54</v>
      </c>
      <c r="G20" s="15">
        <f t="shared" si="0"/>
        <v>0.75</v>
      </c>
      <c r="H20" s="13">
        <v>2</v>
      </c>
      <c r="I20" s="13">
        <v>1</v>
      </c>
      <c r="J20" s="13">
        <v>4</v>
      </c>
      <c r="K20" s="13">
        <v>2</v>
      </c>
      <c r="L20" s="13"/>
      <c r="M20" s="13">
        <v>3</v>
      </c>
      <c r="N20" s="13">
        <v>3</v>
      </c>
      <c r="O20" s="13">
        <v>5</v>
      </c>
      <c r="P20" s="13"/>
      <c r="Q20" s="13">
        <v>2</v>
      </c>
      <c r="R20" s="13">
        <v>5</v>
      </c>
      <c r="S20" s="13">
        <v>6</v>
      </c>
      <c r="T20" s="13">
        <v>1</v>
      </c>
      <c r="U20" s="13">
        <v>5</v>
      </c>
      <c r="V20" s="13">
        <v>3</v>
      </c>
      <c r="W20" s="13">
        <v>6</v>
      </c>
      <c r="X20" s="13">
        <v>2</v>
      </c>
      <c r="Y20" s="13">
        <v>3</v>
      </c>
      <c r="Z20" s="13"/>
      <c r="AA20" s="13">
        <v>1</v>
      </c>
      <c r="AB20" s="13"/>
      <c r="AC20" s="13"/>
      <c r="AD20" s="13"/>
      <c r="AE20" s="13"/>
      <c r="AF20" s="13">
        <f t="shared" si="1"/>
        <v>54</v>
      </c>
      <c r="AG20" s="13">
        <f t="shared" si="2"/>
        <v>45</v>
      </c>
      <c r="AH20" s="16">
        <f t="shared" si="3"/>
        <v>0.83333333333333337</v>
      </c>
    </row>
    <row r="21" spans="1:34" x14ac:dyDescent="0.25">
      <c r="A21" s="36"/>
      <c r="B21" s="40"/>
      <c r="C21" s="17" t="s">
        <v>24</v>
      </c>
      <c r="D21" s="17" t="s">
        <v>25</v>
      </c>
      <c r="E21" s="18">
        <v>82</v>
      </c>
      <c r="F21" s="17">
        <v>65</v>
      </c>
      <c r="G21" s="19">
        <f t="shared" si="0"/>
        <v>0.79268292682926833</v>
      </c>
      <c r="H21" s="17">
        <v>9</v>
      </c>
      <c r="I21" s="17">
        <v>4</v>
      </c>
      <c r="J21" s="17"/>
      <c r="K21" s="17">
        <v>3</v>
      </c>
      <c r="L21" s="17">
        <v>4</v>
      </c>
      <c r="M21" s="17">
        <v>2</v>
      </c>
      <c r="N21" s="17">
        <v>3</v>
      </c>
      <c r="O21" s="17">
        <v>4</v>
      </c>
      <c r="P21" s="17">
        <v>14</v>
      </c>
      <c r="Q21" s="17">
        <v>2</v>
      </c>
      <c r="R21" s="17">
        <v>4</v>
      </c>
      <c r="S21" s="17">
        <v>2</v>
      </c>
      <c r="T21" s="17">
        <v>1</v>
      </c>
      <c r="U21" s="17"/>
      <c r="V21" s="17">
        <v>5</v>
      </c>
      <c r="W21" s="17">
        <v>1</v>
      </c>
      <c r="X21" s="17">
        <v>1</v>
      </c>
      <c r="Y21" s="17">
        <v>1</v>
      </c>
      <c r="Z21" s="17">
        <v>3</v>
      </c>
      <c r="AA21" s="17">
        <v>2</v>
      </c>
      <c r="AB21" s="17"/>
      <c r="AC21" s="17"/>
      <c r="AD21" s="17"/>
      <c r="AE21" s="17"/>
      <c r="AF21" s="17">
        <f t="shared" si="1"/>
        <v>65</v>
      </c>
      <c r="AG21" s="17">
        <f t="shared" si="2"/>
        <v>49</v>
      </c>
      <c r="AH21" s="20">
        <f t="shared" si="3"/>
        <v>0.75384615384615383</v>
      </c>
    </row>
    <row r="22" spans="1:34" x14ac:dyDescent="0.25">
      <c r="A22" s="36"/>
      <c r="B22" s="40"/>
      <c r="C22" s="17" t="s">
        <v>26</v>
      </c>
      <c r="D22" s="17" t="s">
        <v>27</v>
      </c>
      <c r="E22" s="18">
        <v>90</v>
      </c>
      <c r="F22" s="17">
        <v>49</v>
      </c>
      <c r="G22" s="19">
        <f t="shared" si="0"/>
        <v>0.5444444444444444</v>
      </c>
      <c r="H22" s="17">
        <v>4</v>
      </c>
      <c r="I22" s="17">
        <v>5</v>
      </c>
      <c r="J22" s="17">
        <v>2</v>
      </c>
      <c r="K22" s="17">
        <v>2</v>
      </c>
      <c r="L22" s="17">
        <v>3</v>
      </c>
      <c r="M22" s="17">
        <v>2</v>
      </c>
      <c r="N22" s="17">
        <v>3</v>
      </c>
      <c r="O22" s="17">
        <v>3</v>
      </c>
      <c r="P22" s="17">
        <v>1</v>
      </c>
      <c r="Q22" s="17"/>
      <c r="R22" s="17">
        <v>4</v>
      </c>
      <c r="S22" s="17">
        <v>6</v>
      </c>
      <c r="T22" s="17"/>
      <c r="U22" s="17"/>
      <c r="V22" s="17">
        <v>7</v>
      </c>
      <c r="W22" s="17"/>
      <c r="X22" s="17">
        <v>1</v>
      </c>
      <c r="Y22" s="17">
        <v>4</v>
      </c>
      <c r="Z22" s="17"/>
      <c r="AA22" s="17">
        <v>1</v>
      </c>
      <c r="AB22" s="17">
        <v>1</v>
      </c>
      <c r="AC22" s="17"/>
      <c r="AD22" s="17"/>
      <c r="AE22" s="17"/>
      <c r="AF22" s="17">
        <f t="shared" si="1"/>
        <v>49</v>
      </c>
      <c r="AG22" s="17">
        <f t="shared" si="2"/>
        <v>36</v>
      </c>
      <c r="AH22" s="20">
        <f t="shared" si="3"/>
        <v>0.73469387755102045</v>
      </c>
    </row>
    <row r="23" spans="1:34" x14ac:dyDescent="0.25">
      <c r="A23" s="36"/>
      <c r="B23" s="40"/>
      <c r="C23" s="17" t="s">
        <v>28</v>
      </c>
      <c r="D23" s="17" t="s">
        <v>29</v>
      </c>
      <c r="E23" s="18">
        <v>182</v>
      </c>
      <c r="F23" s="17">
        <v>102</v>
      </c>
      <c r="G23" s="19">
        <f t="shared" si="0"/>
        <v>0.56043956043956045</v>
      </c>
      <c r="H23" s="17">
        <v>14</v>
      </c>
      <c r="I23" s="17">
        <v>13</v>
      </c>
      <c r="J23" s="17">
        <v>1</v>
      </c>
      <c r="K23" s="17">
        <v>8</v>
      </c>
      <c r="L23" s="17">
        <v>10</v>
      </c>
      <c r="M23" s="17">
        <v>2</v>
      </c>
      <c r="N23" s="17">
        <v>11</v>
      </c>
      <c r="O23" s="17">
        <v>3</v>
      </c>
      <c r="P23" s="17">
        <v>3</v>
      </c>
      <c r="Q23" s="17"/>
      <c r="R23" s="17">
        <v>7</v>
      </c>
      <c r="S23" s="17"/>
      <c r="T23" s="17">
        <v>6</v>
      </c>
      <c r="U23" s="17">
        <v>4</v>
      </c>
      <c r="V23" s="17">
        <v>9</v>
      </c>
      <c r="W23" s="17">
        <v>1</v>
      </c>
      <c r="X23" s="17">
        <v>6</v>
      </c>
      <c r="Y23" s="17"/>
      <c r="Z23" s="17">
        <v>4</v>
      </c>
      <c r="AA23" s="17"/>
      <c r="AB23" s="17"/>
      <c r="AC23" s="17"/>
      <c r="AD23" s="17"/>
      <c r="AE23" s="17"/>
      <c r="AF23" s="17">
        <f t="shared" si="1"/>
        <v>102</v>
      </c>
      <c r="AG23" s="17">
        <f t="shared" si="2"/>
        <v>66</v>
      </c>
      <c r="AH23" s="20">
        <f t="shared" si="3"/>
        <v>0.6470588235294118</v>
      </c>
    </row>
    <row r="24" spans="1:34" x14ac:dyDescent="0.25">
      <c r="A24" s="36"/>
      <c r="B24" s="40"/>
      <c r="C24" s="52" t="s">
        <v>59</v>
      </c>
      <c r="D24" s="52"/>
      <c r="E24" s="21">
        <f>SUM(E20:E23)</f>
        <v>426</v>
      </c>
      <c r="F24" s="21">
        <f t="shared" ref="F24:AE24" si="7">SUM(F20:F23)</f>
        <v>270</v>
      </c>
      <c r="G24" s="22">
        <f t="shared" si="0"/>
        <v>0.63380281690140849</v>
      </c>
      <c r="H24" s="21">
        <f t="shared" si="7"/>
        <v>29</v>
      </c>
      <c r="I24" s="21">
        <f t="shared" si="7"/>
        <v>23</v>
      </c>
      <c r="J24" s="21">
        <f t="shared" si="7"/>
        <v>7</v>
      </c>
      <c r="K24" s="21">
        <f t="shared" si="7"/>
        <v>15</v>
      </c>
      <c r="L24" s="21">
        <f t="shared" si="7"/>
        <v>17</v>
      </c>
      <c r="M24" s="21">
        <f t="shared" si="7"/>
        <v>9</v>
      </c>
      <c r="N24" s="21">
        <f t="shared" si="7"/>
        <v>20</v>
      </c>
      <c r="O24" s="21">
        <f t="shared" si="7"/>
        <v>15</v>
      </c>
      <c r="P24" s="21">
        <f t="shared" si="7"/>
        <v>18</v>
      </c>
      <c r="Q24" s="21">
        <f t="shared" si="7"/>
        <v>4</v>
      </c>
      <c r="R24" s="21">
        <f t="shared" si="7"/>
        <v>20</v>
      </c>
      <c r="S24" s="21">
        <f t="shared" si="7"/>
        <v>14</v>
      </c>
      <c r="T24" s="21">
        <f t="shared" si="7"/>
        <v>8</v>
      </c>
      <c r="U24" s="21">
        <f t="shared" si="7"/>
        <v>9</v>
      </c>
      <c r="V24" s="21">
        <f t="shared" si="7"/>
        <v>24</v>
      </c>
      <c r="W24" s="21">
        <f t="shared" si="7"/>
        <v>8</v>
      </c>
      <c r="X24" s="21">
        <f t="shared" si="7"/>
        <v>10</v>
      </c>
      <c r="Y24" s="21">
        <f t="shared" si="7"/>
        <v>8</v>
      </c>
      <c r="Z24" s="21">
        <f t="shared" si="7"/>
        <v>7</v>
      </c>
      <c r="AA24" s="21">
        <f t="shared" si="7"/>
        <v>4</v>
      </c>
      <c r="AB24" s="21">
        <f t="shared" si="7"/>
        <v>1</v>
      </c>
      <c r="AC24" s="21">
        <f t="shared" si="7"/>
        <v>0</v>
      </c>
      <c r="AD24" s="21">
        <f t="shared" si="7"/>
        <v>0</v>
      </c>
      <c r="AE24" s="21">
        <f t="shared" si="7"/>
        <v>0</v>
      </c>
      <c r="AF24" s="23">
        <f t="shared" si="1"/>
        <v>270</v>
      </c>
      <c r="AG24" s="23">
        <f t="shared" si="2"/>
        <v>196</v>
      </c>
      <c r="AH24" s="28">
        <f t="shared" si="3"/>
        <v>0.72592592592592597</v>
      </c>
    </row>
    <row r="25" spans="1:34" x14ac:dyDescent="0.25">
      <c r="A25" s="36"/>
      <c r="B25" s="40" t="s">
        <v>12</v>
      </c>
      <c r="C25" s="17" t="s">
        <v>30</v>
      </c>
      <c r="D25" s="17" t="s">
        <v>31</v>
      </c>
      <c r="E25" s="18">
        <v>9</v>
      </c>
      <c r="F25" s="17">
        <v>7</v>
      </c>
      <c r="G25" s="19">
        <f t="shared" si="0"/>
        <v>0.77777777777777779</v>
      </c>
      <c r="H25" s="17">
        <v>1</v>
      </c>
      <c r="I25" s="17"/>
      <c r="J25" s="17"/>
      <c r="K25" s="17"/>
      <c r="L25" s="17"/>
      <c r="M25" s="17"/>
      <c r="N25" s="17"/>
      <c r="O25" s="17"/>
      <c r="P25" s="17">
        <v>1</v>
      </c>
      <c r="Q25" s="17"/>
      <c r="R25" s="17"/>
      <c r="S25" s="17"/>
      <c r="T25" s="17">
        <v>1</v>
      </c>
      <c r="U25" s="17"/>
      <c r="V25" s="17"/>
      <c r="W25" s="17"/>
      <c r="X25" s="17">
        <v>1</v>
      </c>
      <c r="Y25" s="17"/>
      <c r="Z25" s="17"/>
      <c r="AA25" s="17"/>
      <c r="AB25" s="17">
        <v>2</v>
      </c>
      <c r="AC25" s="17"/>
      <c r="AD25" s="17"/>
      <c r="AE25" s="17">
        <v>1</v>
      </c>
      <c r="AF25" s="17">
        <f t="shared" si="1"/>
        <v>7</v>
      </c>
      <c r="AG25" s="17">
        <f t="shared" si="2"/>
        <v>6</v>
      </c>
      <c r="AH25" s="20">
        <f t="shared" si="3"/>
        <v>0.8571428571428571</v>
      </c>
    </row>
    <row r="26" spans="1:34" x14ac:dyDescent="0.25">
      <c r="A26" s="36"/>
      <c r="B26" s="40"/>
      <c r="C26" s="17" t="s">
        <v>32</v>
      </c>
      <c r="D26" s="17" t="s">
        <v>33</v>
      </c>
      <c r="E26" s="18">
        <v>14</v>
      </c>
      <c r="F26" s="17">
        <v>10</v>
      </c>
      <c r="G26" s="19">
        <f t="shared" si="0"/>
        <v>0.7142857142857143</v>
      </c>
      <c r="H26" s="17">
        <v>3</v>
      </c>
      <c r="I26" s="17">
        <v>1</v>
      </c>
      <c r="J26" s="17"/>
      <c r="K26" s="17">
        <v>1</v>
      </c>
      <c r="L26" s="17">
        <v>1</v>
      </c>
      <c r="M26" s="17"/>
      <c r="N26" s="17"/>
      <c r="O26" s="17">
        <v>1</v>
      </c>
      <c r="P26" s="17"/>
      <c r="Q26" s="17"/>
      <c r="R26" s="17"/>
      <c r="S26" s="17">
        <v>1</v>
      </c>
      <c r="T26" s="17"/>
      <c r="U26" s="17"/>
      <c r="V26" s="17">
        <v>2</v>
      </c>
      <c r="W26" s="17"/>
      <c r="X26" s="17"/>
      <c r="Y26" s="17"/>
      <c r="Z26" s="17"/>
      <c r="AA26" s="17"/>
      <c r="AB26" s="17"/>
      <c r="AC26" s="17"/>
      <c r="AD26" s="17"/>
      <c r="AE26" s="17"/>
      <c r="AF26" s="17">
        <f t="shared" si="1"/>
        <v>10</v>
      </c>
      <c r="AG26" s="17">
        <f t="shared" si="2"/>
        <v>5</v>
      </c>
      <c r="AH26" s="20">
        <f t="shared" si="3"/>
        <v>0.5</v>
      </c>
    </row>
    <row r="27" spans="1:34" x14ac:dyDescent="0.25">
      <c r="A27" s="36"/>
      <c r="B27" s="40"/>
      <c r="C27" s="17" t="s">
        <v>34</v>
      </c>
      <c r="D27" s="17" t="s">
        <v>33</v>
      </c>
      <c r="E27" s="18">
        <v>23</v>
      </c>
      <c r="F27" s="17">
        <v>20</v>
      </c>
      <c r="G27" s="19">
        <f t="shared" si="0"/>
        <v>0.86956521739130432</v>
      </c>
      <c r="H27" s="17">
        <v>2</v>
      </c>
      <c r="I27" s="17"/>
      <c r="J27" s="17">
        <v>1</v>
      </c>
      <c r="K27" s="17"/>
      <c r="L27" s="17">
        <v>1</v>
      </c>
      <c r="M27" s="17"/>
      <c r="N27" s="17">
        <v>3</v>
      </c>
      <c r="O27" s="17">
        <v>1</v>
      </c>
      <c r="P27" s="17">
        <v>2</v>
      </c>
      <c r="Q27" s="17"/>
      <c r="R27" s="17">
        <v>1</v>
      </c>
      <c r="S27" s="17">
        <v>2</v>
      </c>
      <c r="T27" s="17"/>
      <c r="U27" s="17">
        <v>3</v>
      </c>
      <c r="V27" s="17"/>
      <c r="W27" s="17"/>
      <c r="X27" s="17">
        <v>1</v>
      </c>
      <c r="Y27" s="17"/>
      <c r="Z27" s="17"/>
      <c r="AA27" s="17">
        <v>2</v>
      </c>
      <c r="AB27" s="17"/>
      <c r="AC27" s="17">
        <v>1</v>
      </c>
      <c r="AD27" s="17"/>
      <c r="AE27" s="17"/>
      <c r="AF27" s="17">
        <f t="shared" si="1"/>
        <v>20</v>
      </c>
      <c r="AG27" s="17">
        <f t="shared" si="2"/>
        <v>17</v>
      </c>
      <c r="AH27" s="20">
        <f t="shared" si="3"/>
        <v>0.85</v>
      </c>
    </row>
    <row r="28" spans="1:34" x14ac:dyDescent="0.25">
      <c r="A28" s="36"/>
      <c r="B28" s="40"/>
      <c r="C28" s="17" t="s">
        <v>35</v>
      </c>
      <c r="D28" s="17" t="s">
        <v>36</v>
      </c>
      <c r="E28" s="18">
        <v>27</v>
      </c>
      <c r="F28" s="17">
        <v>24</v>
      </c>
      <c r="G28" s="19">
        <f t="shared" si="0"/>
        <v>0.88888888888888884</v>
      </c>
      <c r="H28" s="17">
        <v>1</v>
      </c>
      <c r="I28" s="17">
        <v>1</v>
      </c>
      <c r="J28" s="17"/>
      <c r="K28" s="17"/>
      <c r="L28" s="17"/>
      <c r="M28" s="17"/>
      <c r="N28" s="17"/>
      <c r="O28" s="17"/>
      <c r="P28" s="17">
        <v>1</v>
      </c>
      <c r="Q28" s="17"/>
      <c r="R28" s="17"/>
      <c r="S28" s="17">
        <v>1</v>
      </c>
      <c r="T28" s="17">
        <v>1</v>
      </c>
      <c r="U28" s="17">
        <v>4</v>
      </c>
      <c r="V28" s="17">
        <v>1</v>
      </c>
      <c r="W28" s="17">
        <v>5</v>
      </c>
      <c r="X28" s="17">
        <v>1</v>
      </c>
      <c r="Y28" s="17">
        <v>2</v>
      </c>
      <c r="Z28" s="17">
        <v>2</v>
      </c>
      <c r="AA28" s="17"/>
      <c r="AB28" s="17"/>
      <c r="AC28" s="17">
        <v>2</v>
      </c>
      <c r="AD28" s="17">
        <v>1</v>
      </c>
      <c r="AE28" s="17">
        <v>1</v>
      </c>
      <c r="AF28" s="17">
        <f t="shared" si="1"/>
        <v>24</v>
      </c>
      <c r="AG28" s="17">
        <f t="shared" si="2"/>
        <v>22</v>
      </c>
      <c r="AH28" s="20">
        <f t="shared" si="3"/>
        <v>0.91666666666666663</v>
      </c>
    </row>
    <row r="29" spans="1:34" x14ac:dyDescent="0.25">
      <c r="A29" s="36"/>
      <c r="B29" s="40"/>
      <c r="C29" s="17" t="s">
        <v>37</v>
      </c>
      <c r="D29" s="17" t="s">
        <v>38</v>
      </c>
      <c r="E29" s="18">
        <v>37</v>
      </c>
      <c r="F29" s="17">
        <v>32</v>
      </c>
      <c r="G29" s="19">
        <f t="shared" si="0"/>
        <v>0.86486486486486491</v>
      </c>
      <c r="H29" s="17">
        <v>1</v>
      </c>
      <c r="I29" s="17"/>
      <c r="J29" s="17">
        <v>4</v>
      </c>
      <c r="K29" s="17"/>
      <c r="L29" s="17"/>
      <c r="M29" s="17"/>
      <c r="N29" s="17">
        <v>7</v>
      </c>
      <c r="O29" s="17">
        <v>4</v>
      </c>
      <c r="P29" s="17">
        <v>5</v>
      </c>
      <c r="Q29" s="17">
        <v>1</v>
      </c>
      <c r="R29" s="17"/>
      <c r="S29" s="17">
        <v>2</v>
      </c>
      <c r="T29" s="17">
        <v>1</v>
      </c>
      <c r="U29" s="17">
        <v>3</v>
      </c>
      <c r="V29" s="17">
        <v>2</v>
      </c>
      <c r="W29" s="17"/>
      <c r="X29" s="17">
        <v>2</v>
      </c>
      <c r="Y29" s="17"/>
      <c r="Z29" s="17"/>
      <c r="AA29" s="17"/>
      <c r="AB29" s="17"/>
      <c r="AC29" s="17"/>
      <c r="AD29" s="17"/>
      <c r="AE29" s="17"/>
      <c r="AF29" s="17">
        <f t="shared" si="1"/>
        <v>32</v>
      </c>
      <c r="AG29" s="17">
        <f t="shared" si="2"/>
        <v>27</v>
      </c>
      <c r="AH29" s="20">
        <f t="shared" si="3"/>
        <v>0.84375</v>
      </c>
    </row>
    <row r="30" spans="1:34" x14ac:dyDescent="0.25">
      <c r="A30" s="36"/>
      <c r="B30" s="40"/>
      <c r="C30" s="17" t="s">
        <v>39</v>
      </c>
      <c r="D30" s="17" t="s">
        <v>40</v>
      </c>
      <c r="E30" s="18">
        <v>39</v>
      </c>
      <c r="F30" s="17">
        <v>35</v>
      </c>
      <c r="G30" s="19">
        <f t="shared" si="0"/>
        <v>0.89743589743589747</v>
      </c>
      <c r="H30" s="17"/>
      <c r="I30" s="17"/>
      <c r="J30" s="17">
        <v>4</v>
      </c>
      <c r="K30" s="17"/>
      <c r="L30" s="17">
        <v>1</v>
      </c>
      <c r="M30" s="17"/>
      <c r="N30" s="17">
        <v>3</v>
      </c>
      <c r="O30" s="17"/>
      <c r="P30" s="17">
        <v>4</v>
      </c>
      <c r="Q30" s="17"/>
      <c r="R30" s="17">
        <v>3</v>
      </c>
      <c r="S30" s="17"/>
      <c r="T30" s="17">
        <v>3</v>
      </c>
      <c r="U30" s="17"/>
      <c r="V30" s="17">
        <v>2</v>
      </c>
      <c r="W30" s="17"/>
      <c r="X30" s="17">
        <v>14</v>
      </c>
      <c r="Y30" s="17"/>
      <c r="Z30" s="17"/>
      <c r="AA30" s="17"/>
      <c r="AB30" s="17">
        <v>1</v>
      </c>
      <c r="AC30" s="17"/>
      <c r="AD30" s="17"/>
      <c r="AE30" s="17"/>
      <c r="AF30" s="17">
        <f t="shared" si="1"/>
        <v>35</v>
      </c>
      <c r="AG30" s="17">
        <f t="shared" si="2"/>
        <v>31</v>
      </c>
      <c r="AH30" s="20">
        <f t="shared" si="3"/>
        <v>0.88571428571428568</v>
      </c>
    </row>
    <row r="31" spans="1:34" x14ac:dyDescent="0.25">
      <c r="A31" s="36"/>
      <c r="B31" s="40"/>
      <c r="C31" s="52" t="s">
        <v>59</v>
      </c>
      <c r="D31" s="52"/>
      <c r="E31" s="21">
        <f>SUM(E25:E30)</f>
        <v>149</v>
      </c>
      <c r="F31" s="21">
        <f t="shared" ref="F31:AE31" si="8">SUM(F25:F30)</f>
        <v>128</v>
      </c>
      <c r="G31" s="22">
        <f t="shared" si="0"/>
        <v>0.85906040268456374</v>
      </c>
      <c r="H31" s="21">
        <f t="shared" si="8"/>
        <v>8</v>
      </c>
      <c r="I31" s="21">
        <f t="shared" si="8"/>
        <v>2</v>
      </c>
      <c r="J31" s="21">
        <f t="shared" si="8"/>
        <v>9</v>
      </c>
      <c r="K31" s="21">
        <f t="shared" si="8"/>
        <v>1</v>
      </c>
      <c r="L31" s="21">
        <f t="shared" si="8"/>
        <v>3</v>
      </c>
      <c r="M31" s="21">
        <f t="shared" si="8"/>
        <v>0</v>
      </c>
      <c r="N31" s="21">
        <f t="shared" si="8"/>
        <v>13</v>
      </c>
      <c r="O31" s="21">
        <f t="shared" si="8"/>
        <v>6</v>
      </c>
      <c r="P31" s="21">
        <f t="shared" si="8"/>
        <v>13</v>
      </c>
      <c r="Q31" s="21">
        <f t="shared" si="8"/>
        <v>1</v>
      </c>
      <c r="R31" s="21">
        <f t="shared" si="8"/>
        <v>4</v>
      </c>
      <c r="S31" s="21">
        <f t="shared" si="8"/>
        <v>6</v>
      </c>
      <c r="T31" s="21">
        <f t="shared" si="8"/>
        <v>6</v>
      </c>
      <c r="U31" s="21">
        <f t="shared" si="8"/>
        <v>10</v>
      </c>
      <c r="V31" s="21">
        <f t="shared" si="8"/>
        <v>7</v>
      </c>
      <c r="W31" s="21">
        <f t="shared" si="8"/>
        <v>5</v>
      </c>
      <c r="X31" s="21">
        <f t="shared" si="8"/>
        <v>19</v>
      </c>
      <c r="Y31" s="21">
        <f t="shared" si="8"/>
        <v>2</v>
      </c>
      <c r="Z31" s="21">
        <f t="shared" si="8"/>
        <v>2</v>
      </c>
      <c r="AA31" s="21">
        <f t="shared" si="8"/>
        <v>2</v>
      </c>
      <c r="AB31" s="21">
        <f t="shared" si="8"/>
        <v>3</v>
      </c>
      <c r="AC31" s="21">
        <f t="shared" si="8"/>
        <v>3</v>
      </c>
      <c r="AD31" s="21">
        <f t="shared" si="8"/>
        <v>1</v>
      </c>
      <c r="AE31" s="21">
        <f t="shared" si="8"/>
        <v>2</v>
      </c>
      <c r="AF31" s="23">
        <f t="shared" si="1"/>
        <v>128</v>
      </c>
      <c r="AG31" s="23">
        <f t="shared" si="2"/>
        <v>108</v>
      </c>
      <c r="AH31" s="28">
        <f t="shared" si="3"/>
        <v>0.84375</v>
      </c>
    </row>
    <row r="32" spans="1:34" ht="15.75" thickBot="1" x14ac:dyDescent="0.3">
      <c r="A32" s="37"/>
      <c r="B32" s="38" t="s">
        <v>59</v>
      </c>
      <c r="C32" s="38"/>
      <c r="D32" s="38"/>
      <c r="E32" s="24">
        <f>+E31+E24</f>
        <v>575</v>
      </c>
      <c r="F32" s="24">
        <f t="shared" ref="F32:AE32" si="9">+F31+F24</f>
        <v>398</v>
      </c>
      <c r="G32" s="25">
        <f t="shared" si="0"/>
        <v>0.69217391304347831</v>
      </c>
      <c r="H32" s="24">
        <f t="shared" si="9"/>
        <v>37</v>
      </c>
      <c r="I32" s="24">
        <f t="shared" si="9"/>
        <v>25</v>
      </c>
      <c r="J32" s="24">
        <f t="shared" si="9"/>
        <v>16</v>
      </c>
      <c r="K32" s="24">
        <f t="shared" si="9"/>
        <v>16</v>
      </c>
      <c r="L32" s="24">
        <f t="shared" si="9"/>
        <v>20</v>
      </c>
      <c r="M32" s="24">
        <f t="shared" si="9"/>
        <v>9</v>
      </c>
      <c r="N32" s="24">
        <f t="shared" si="9"/>
        <v>33</v>
      </c>
      <c r="O32" s="24">
        <f t="shared" si="9"/>
        <v>21</v>
      </c>
      <c r="P32" s="24">
        <f t="shared" si="9"/>
        <v>31</v>
      </c>
      <c r="Q32" s="24">
        <f t="shared" si="9"/>
        <v>5</v>
      </c>
      <c r="R32" s="24">
        <f t="shared" si="9"/>
        <v>24</v>
      </c>
      <c r="S32" s="24">
        <f t="shared" si="9"/>
        <v>20</v>
      </c>
      <c r="T32" s="24">
        <f t="shared" si="9"/>
        <v>14</v>
      </c>
      <c r="U32" s="24">
        <f t="shared" si="9"/>
        <v>19</v>
      </c>
      <c r="V32" s="24">
        <f t="shared" si="9"/>
        <v>31</v>
      </c>
      <c r="W32" s="24">
        <f t="shared" si="9"/>
        <v>13</v>
      </c>
      <c r="X32" s="24">
        <f t="shared" si="9"/>
        <v>29</v>
      </c>
      <c r="Y32" s="24">
        <f t="shared" si="9"/>
        <v>10</v>
      </c>
      <c r="Z32" s="24">
        <f t="shared" si="9"/>
        <v>9</v>
      </c>
      <c r="AA32" s="24">
        <f t="shared" si="9"/>
        <v>6</v>
      </c>
      <c r="AB32" s="24">
        <f t="shared" si="9"/>
        <v>4</v>
      </c>
      <c r="AC32" s="24">
        <f t="shared" si="9"/>
        <v>3</v>
      </c>
      <c r="AD32" s="24">
        <f t="shared" si="9"/>
        <v>1</v>
      </c>
      <c r="AE32" s="24">
        <f t="shared" si="9"/>
        <v>2</v>
      </c>
      <c r="AF32" s="26">
        <f t="shared" si="1"/>
        <v>398</v>
      </c>
      <c r="AG32" s="26">
        <f t="shared" si="2"/>
        <v>304</v>
      </c>
      <c r="AH32" s="29">
        <f t="shared" si="3"/>
        <v>0.76381909547738691</v>
      </c>
    </row>
    <row r="33" spans="1:34" s="11" customFormat="1" ht="5.0999999999999996" customHeight="1" thickBot="1" x14ac:dyDescent="0.3">
      <c r="A33" s="7"/>
      <c r="B33" s="8"/>
      <c r="C33" s="8"/>
      <c r="D33" s="8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H33" s="10"/>
    </row>
    <row r="34" spans="1:34" x14ac:dyDescent="0.25">
      <c r="A34" s="35" t="s">
        <v>41</v>
      </c>
      <c r="B34" s="39" t="s">
        <v>3</v>
      </c>
      <c r="C34" s="13" t="s">
        <v>42</v>
      </c>
      <c r="D34" s="13" t="s">
        <v>43</v>
      </c>
      <c r="E34" s="14">
        <v>210</v>
      </c>
      <c r="F34" s="13">
        <v>141</v>
      </c>
      <c r="G34" s="15">
        <f t="shared" si="0"/>
        <v>0.67142857142857137</v>
      </c>
      <c r="H34" s="13">
        <v>11</v>
      </c>
      <c r="I34" s="13"/>
      <c r="J34" s="13">
        <v>12</v>
      </c>
      <c r="K34" s="13"/>
      <c r="L34" s="13">
        <v>18</v>
      </c>
      <c r="M34" s="13"/>
      <c r="N34" s="13">
        <v>17</v>
      </c>
      <c r="O34" s="13"/>
      <c r="P34" s="13">
        <v>15</v>
      </c>
      <c r="Q34" s="13"/>
      <c r="R34" s="13">
        <v>25</v>
      </c>
      <c r="S34" s="13"/>
      <c r="T34" s="13">
        <v>15</v>
      </c>
      <c r="U34" s="13"/>
      <c r="V34" s="13">
        <v>10</v>
      </c>
      <c r="W34" s="13"/>
      <c r="X34" s="13">
        <v>6</v>
      </c>
      <c r="Y34" s="13"/>
      <c r="Z34" s="13">
        <v>6</v>
      </c>
      <c r="AA34" s="13"/>
      <c r="AB34" s="13">
        <v>6</v>
      </c>
      <c r="AC34" s="13"/>
      <c r="AD34" s="13"/>
      <c r="AE34" s="13"/>
      <c r="AF34" s="13">
        <f t="shared" si="1"/>
        <v>141</v>
      </c>
      <c r="AG34" s="13">
        <f t="shared" si="2"/>
        <v>118</v>
      </c>
      <c r="AH34" s="16">
        <f t="shared" si="3"/>
        <v>0.83687943262411346</v>
      </c>
    </row>
    <row r="35" spans="1:34" x14ac:dyDescent="0.25">
      <c r="A35" s="36"/>
      <c r="B35" s="40"/>
      <c r="C35" s="17" t="s">
        <v>44</v>
      </c>
      <c r="D35" s="17" t="s">
        <v>45</v>
      </c>
      <c r="E35" s="18">
        <v>307</v>
      </c>
      <c r="F35" s="17">
        <v>225</v>
      </c>
      <c r="G35" s="19">
        <f t="shared" si="0"/>
        <v>0.73289902280130292</v>
      </c>
      <c r="H35" s="17">
        <v>12</v>
      </c>
      <c r="I35" s="17">
        <v>7</v>
      </c>
      <c r="J35" s="17">
        <v>10</v>
      </c>
      <c r="K35" s="17">
        <v>18</v>
      </c>
      <c r="L35" s="17">
        <v>4</v>
      </c>
      <c r="M35" s="17">
        <v>28</v>
      </c>
      <c r="N35" s="17">
        <v>7</v>
      </c>
      <c r="O35" s="17">
        <v>29</v>
      </c>
      <c r="P35" s="17">
        <v>5</v>
      </c>
      <c r="Q35" s="17">
        <v>11</v>
      </c>
      <c r="R35" s="17">
        <v>17</v>
      </c>
      <c r="S35" s="17">
        <v>12</v>
      </c>
      <c r="T35" s="17">
        <v>9</v>
      </c>
      <c r="U35" s="17">
        <v>6</v>
      </c>
      <c r="V35" s="17">
        <v>8</v>
      </c>
      <c r="W35" s="17">
        <v>10</v>
      </c>
      <c r="X35" s="17">
        <v>5</v>
      </c>
      <c r="Y35" s="17">
        <v>5</v>
      </c>
      <c r="Z35" s="17">
        <v>6</v>
      </c>
      <c r="AA35" s="17"/>
      <c r="AB35" s="17">
        <v>16</v>
      </c>
      <c r="AC35" s="17"/>
      <c r="AD35" s="17"/>
      <c r="AE35" s="17"/>
      <c r="AF35" s="17">
        <f t="shared" si="1"/>
        <v>225</v>
      </c>
      <c r="AG35" s="17">
        <f t="shared" si="2"/>
        <v>178</v>
      </c>
      <c r="AH35" s="20">
        <f t="shared" si="3"/>
        <v>0.7911111111111111</v>
      </c>
    </row>
    <row r="36" spans="1:34" x14ac:dyDescent="0.25">
      <c r="A36" s="36"/>
      <c r="B36" s="40"/>
      <c r="C36" s="52" t="s">
        <v>59</v>
      </c>
      <c r="D36" s="52"/>
      <c r="E36" s="21">
        <f>SUM(E34:E35)</f>
        <v>517</v>
      </c>
      <c r="F36" s="21">
        <f t="shared" ref="F36:AE36" si="10">SUM(F34:F35)</f>
        <v>366</v>
      </c>
      <c r="G36" s="22">
        <f t="shared" si="0"/>
        <v>0.70793036750483562</v>
      </c>
      <c r="H36" s="21">
        <f t="shared" si="10"/>
        <v>23</v>
      </c>
      <c r="I36" s="21">
        <f t="shared" si="10"/>
        <v>7</v>
      </c>
      <c r="J36" s="21">
        <f t="shared" si="10"/>
        <v>22</v>
      </c>
      <c r="K36" s="21">
        <f t="shared" si="10"/>
        <v>18</v>
      </c>
      <c r="L36" s="21">
        <f t="shared" si="10"/>
        <v>22</v>
      </c>
      <c r="M36" s="21">
        <f t="shared" si="10"/>
        <v>28</v>
      </c>
      <c r="N36" s="21">
        <f t="shared" si="10"/>
        <v>24</v>
      </c>
      <c r="O36" s="21">
        <f t="shared" si="10"/>
        <v>29</v>
      </c>
      <c r="P36" s="21">
        <f t="shared" si="10"/>
        <v>20</v>
      </c>
      <c r="Q36" s="21">
        <f t="shared" si="10"/>
        <v>11</v>
      </c>
      <c r="R36" s="21">
        <f t="shared" si="10"/>
        <v>42</v>
      </c>
      <c r="S36" s="21">
        <f t="shared" si="10"/>
        <v>12</v>
      </c>
      <c r="T36" s="21">
        <f t="shared" si="10"/>
        <v>24</v>
      </c>
      <c r="U36" s="21">
        <f t="shared" si="10"/>
        <v>6</v>
      </c>
      <c r="V36" s="21">
        <f t="shared" si="10"/>
        <v>18</v>
      </c>
      <c r="W36" s="21">
        <f t="shared" si="10"/>
        <v>10</v>
      </c>
      <c r="X36" s="21">
        <f t="shared" si="10"/>
        <v>11</v>
      </c>
      <c r="Y36" s="21">
        <f t="shared" si="10"/>
        <v>5</v>
      </c>
      <c r="Z36" s="21">
        <f t="shared" si="10"/>
        <v>12</v>
      </c>
      <c r="AA36" s="21">
        <f t="shared" si="10"/>
        <v>0</v>
      </c>
      <c r="AB36" s="21">
        <f t="shared" si="10"/>
        <v>22</v>
      </c>
      <c r="AC36" s="21">
        <f t="shared" si="10"/>
        <v>0</v>
      </c>
      <c r="AD36" s="21">
        <f t="shared" si="10"/>
        <v>0</v>
      </c>
      <c r="AE36" s="21">
        <f t="shared" si="10"/>
        <v>0</v>
      </c>
      <c r="AF36" s="23">
        <f t="shared" si="1"/>
        <v>366</v>
      </c>
      <c r="AG36" s="23">
        <f t="shared" si="2"/>
        <v>296</v>
      </c>
      <c r="AH36" s="20">
        <f t="shared" si="3"/>
        <v>0.80874316939890711</v>
      </c>
    </row>
    <row r="37" spans="1:34" x14ac:dyDescent="0.25">
      <c r="A37" s="36"/>
      <c r="B37" s="40" t="s">
        <v>12</v>
      </c>
      <c r="C37" s="17" t="s">
        <v>46</v>
      </c>
      <c r="D37" s="17" t="s">
        <v>47</v>
      </c>
      <c r="E37" s="18">
        <v>22</v>
      </c>
      <c r="F37" s="17">
        <v>19</v>
      </c>
      <c r="G37" s="19">
        <f t="shared" si="0"/>
        <v>0.86363636363636365</v>
      </c>
      <c r="H37" s="17">
        <v>2</v>
      </c>
      <c r="I37" s="17"/>
      <c r="J37" s="17"/>
      <c r="K37" s="17">
        <v>2</v>
      </c>
      <c r="L37" s="17">
        <v>1</v>
      </c>
      <c r="M37" s="17">
        <v>2</v>
      </c>
      <c r="N37" s="17"/>
      <c r="O37" s="17"/>
      <c r="P37" s="17">
        <v>4</v>
      </c>
      <c r="Q37" s="17"/>
      <c r="R37" s="17"/>
      <c r="S37" s="17">
        <v>3</v>
      </c>
      <c r="T37" s="17"/>
      <c r="U37" s="17">
        <v>3</v>
      </c>
      <c r="V37" s="17"/>
      <c r="W37" s="17">
        <v>1</v>
      </c>
      <c r="X37" s="17"/>
      <c r="Y37" s="17"/>
      <c r="Z37" s="17"/>
      <c r="AA37" s="17"/>
      <c r="AB37" s="17">
        <v>1</v>
      </c>
      <c r="AC37" s="17"/>
      <c r="AD37" s="17"/>
      <c r="AE37" s="17"/>
      <c r="AF37" s="17">
        <f t="shared" si="1"/>
        <v>19</v>
      </c>
      <c r="AG37" s="17">
        <f t="shared" si="2"/>
        <v>15</v>
      </c>
      <c r="AH37" s="20">
        <f t="shared" si="3"/>
        <v>0.78947368421052633</v>
      </c>
    </row>
    <row r="38" spans="1:34" x14ac:dyDescent="0.25">
      <c r="A38" s="36"/>
      <c r="B38" s="40"/>
      <c r="C38" s="17" t="s">
        <v>48</v>
      </c>
      <c r="D38" s="17" t="s">
        <v>47</v>
      </c>
      <c r="E38" s="18">
        <v>97</v>
      </c>
      <c r="F38" s="17">
        <v>88</v>
      </c>
      <c r="G38" s="19">
        <f t="shared" si="0"/>
        <v>0.90721649484536082</v>
      </c>
      <c r="H38" s="17">
        <v>7</v>
      </c>
      <c r="I38" s="17"/>
      <c r="J38" s="17">
        <v>2</v>
      </c>
      <c r="K38" s="17">
        <v>7</v>
      </c>
      <c r="L38" s="17">
        <v>3</v>
      </c>
      <c r="M38" s="17">
        <v>13</v>
      </c>
      <c r="N38" s="17">
        <v>8</v>
      </c>
      <c r="O38" s="17">
        <v>7</v>
      </c>
      <c r="P38" s="17">
        <v>11</v>
      </c>
      <c r="Q38" s="17">
        <v>2</v>
      </c>
      <c r="R38" s="17">
        <v>10</v>
      </c>
      <c r="S38" s="17"/>
      <c r="T38" s="17">
        <v>3</v>
      </c>
      <c r="U38" s="17">
        <v>1</v>
      </c>
      <c r="V38" s="17">
        <v>1</v>
      </c>
      <c r="W38" s="17"/>
      <c r="X38" s="17">
        <v>5</v>
      </c>
      <c r="Y38" s="17">
        <v>1</v>
      </c>
      <c r="Z38" s="17">
        <v>3</v>
      </c>
      <c r="AA38" s="17"/>
      <c r="AB38" s="17">
        <v>4</v>
      </c>
      <c r="AC38" s="17"/>
      <c r="AD38" s="17"/>
      <c r="AE38" s="17"/>
      <c r="AF38" s="17">
        <f t="shared" si="1"/>
        <v>88</v>
      </c>
      <c r="AG38" s="17">
        <f t="shared" si="2"/>
        <v>72</v>
      </c>
      <c r="AH38" s="20">
        <f t="shared" si="3"/>
        <v>0.81818181818181823</v>
      </c>
    </row>
    <row r="39" spans="1:34" x14ac:dyDescent="0.25">
      <c r="A39" s="36"/>
      <c r="B39" s="40"/>
      <c r="C39" s="17" t="s">
        <v>49</v>
      </c>
      <c r="D39" s="17" t="s">
        <v>50</v>
      </c>
      <c r="E39" s="18">
        <v>119</v>
      </c>
      <c r="F39" s="17">
        <v>104</v>
      </c>
      <c r="G39" s="19">
        <f t="shared" si="0"/>
        <v>0.87394957983193278</v>
      </c>
      <c r="H39" s="17">
        <v>10</v>
      </c>
      <c r="I39" s="17"/>
      <c r="J39" s="17">
        <v>9</v>
      </c>
      <c r="K39" s="17"/>
      <c r="L39" s="17">
        <v>10</v>
      </c>
      <c r="M39" s="17"/>
      <c r="N39" s="17">
        <v>9</v>
      </c>
      <c r="O39" s="17"/>
      <c r="P39" s="17">
        <v>17</v>
      </c>
      <c r="Q39" s="17"/>
      <c r="R39" s="17">
        <v>16</v>
      </c>
      <c r="S39" s="17"/>
      <c r="T39" s="17">
        <v>12</v>
      </c>
      <c r="U39" s="17"/>
      <c r="V39" s="17">
        <v>6</v>
      </c>
      <c r="W39" s="17"/>
      <c r="X39" s="17">
        <v>7</v>
      </c>
      <c r="Y39" s="17"/>
      <c r="Z39" s="17"/>
      <c r="AA39" s="17"/>
      <c r="AB39" s="17">
        <v>8</v>
      </c>
      <c r="AC39" s="17"/>
      <c r="AD39" s="17"/>
      <c r="AE39" s="17"/>
      <c r="AF39" s="17">
        <f t="shared" si="1"/>
        <v>104</v>
      </c>
      <c r="AG39" s="17">
        <f t="shared" si="2"/>
        <v>85</v>
      </c>
      <c r="AH39" s="20">
        <f t="shared" si="3"/>
        <v>0.81730769230769229</v>
      </c>
    </row>
    <row r="40" spans="1:34" x14ac:dyDescent="0.25">
      <c r="A40" s="36"/>
      <c r="B40" s="40"/>
      <c r="C40" s="52" t="s">
        <v>59</v>
      </c>
      <c r="D40" s="52"/>
      <c r="E40" s="21">
        <f>SUM(E37:E39)</f>
        <v>238</v>
      </c>
      <c r="F40" s="21">
        <f t="shared" ref="F40:AE40" si="11">SUM(F37:F39)</f>
        <v>211</v>
      </c>
      <c r="G40" s="22">
        <f t="shared" si="0"/>
        <v>0.88655462184873945</v>
      </c>
      <c r="H40" s="21">
        <f t="shared" si="11"/>
        <v>19</v>
      </c>
      <c r="I40" s="21">
        <f t="shared" si="11"/>
        <v>0</v>
      </c>
      <c r="J40" s="21">
        <f t="shared" si="11"/>
        <v>11</v>
      </c>
      <c r="K40" s="21">
        <f t="shared" si="11"/>
        <v>9</v>
      </c>
      <c r="L40" s="21">
        <f t="shared" si="11"/>
        <v>14</v>
      </c>
      <c r="M40" s="21">
        <f t="shared" si="11"/>
        <v>15</v>
      </c>
      <c r="N40" s="21">
        <f t="shared" si="11"/>
        <v>17</v>
      </c>
      <c r="O40" s="21">
        <f t="shared" si="11"/>
        <v>7</v>
      </c>
      <c r="P40" s="21">
        <f t="shared" si="11"/>
        <v>32</v>
      </c>
      <c r="Q40" s="21">
        <f t="shared" si="11"/>
        <v>2</v>
      </c>
      <c r="R40" s="21">
        <f t="shared" si="11"/>
        <v>26</v>
      </c>
      <c r="S40" s="21">
        <f t="shared" si="11"/>
        <v>3</v>
      </c>
      <c r="T40" s="21">
        <f t="shared" si="11"/>
        <v>15</v>
      </c>
      <c r="U40" s="21">
        <f t="shared" si="11"/>
        <v>4</v>
      </c>
      <c r="V40" s="21">
        <f t="shared" si="11"/>
        <v>7</v>
      </c>
      <c r="W40" s="21">
        <f t="shared" si="11"/>
        <v>1</v>
      </c>
      <c r="X40" s="21">
        <f t="shared" si="11"/>
        <v>12</v>
      </c>
      <c r="Y40" s="21">
        <f t="shared" si="11"/>
        <v>1</v>
      </c>
      <c r="Z40" s="21">
        <f t="shared" si="11"/>
        <v>3</v>
      </c>
      <c r="AA40" s="21">
        <f t="shared" si="11"/>
        <v>0</v>
      </c>
      <c r="AB40" s="21">
        <f t="shared" si="11"/>
        <v>13</v>
      </c>
      <c r="AC40" s="21">
        <f t="shared" si="11"/>
        <v>0</v>
      </c>
      <c r="AD40" s="21">
        <f t="shared" si="11"/>
        <v>0</v>
      </c>
      <c r="AE40" s="21">
        <f t="shared" si="11"/>
        <v>0</v>
      </c>
      <c r="AF40" s="23">
        <f t="shared" si="1"/>
        <v>211</v>
      </c>
      <c r="AG40" s="23">
        <f t="shared" si="2"/>
        <v>172</v>
      </c>
      <c r="AH40" s="28">
        <f t="shared" si="3"/>
        <v>0.81516587677725116</v>
      </c>
    </row>
    <row r="41" spans="1:34" ht="15.75" thickBot="1" x14ac:dyDescent="0.3">
      <c r="A41" s="37"/>
      <c r="B41" s="38" t="s">
        <v>59</v>
      </c>
      <c r="C41" s="38"/>
      <c r="D41" s="38"/>
      <c r="E41" s="24">
        <f>+E40+E36</f>
        <v>755</v>
      </c>
      <c r="F41" s="24">
        <f t="shared" ref="F41:AE41" si="12">+F40+F36</f>
        <v>577</v>
      </c>
      <c r="G41" s="25">
        <f t="shared" si="0"/>
        <v>0.76423841059602649</v>
      </c>
      <c r="H41" s="24">
        <f t="shared" si="12"/>
        <v>42</v>
      </c>
      <c r="I41" s="24">
        <f t="shared" si="12"/>
        <v>7</v>
      </c>
      <c r="J41" s="24">
        <f t="shared" si="12"/>
        <v>33</v>
      </c>
      <c r="K41" s="24">
        <f t="shared" si="12"/>
        <v>27</v>
      </c>
      <c r="L41" s="24">
        <f t="shared" si="12"/>
        <v>36</v>
      </c>
      <c r="M41" s="24">
        <f t="shared" si="12"/>
        <v>43</v>
      </c>
      <c r="N41" s="24">
        <f t="shared" si="12"/>
        <v>41</v>
      </c>
      <c r="O41" s="24">
        <f t="shared" si="12"/>
        <v>36</v>
      </c>
      <c r="P41" s="24">
        <f t="shared" si="12"/>
        <v>52</v>
      </c>
      <c r="Q41" s="24">
        <f t="shared" si="12"/>
        <v>13</v>
      </c>
      <c r="R41" s="24">
        <f t="shared" si="12"/>
        <v>68</v>
      </c>
      <c r="S41" s="24">
        <f t="shared" si="12"/>
        <v>15</v>
      </c>
      <c r="T41" s="24">
        <f t="shared" si="12"/>
        <v>39</v>
      </c>
      <c r="U41" s="24">
        <f t="shared" si="12"/>
        <v>10</v>
      </c>
      <c r="V41" s="24">
        <f t="shared" si="12"/>
        <v>25</v>
      </c>
      <c r="W41" s="24">
        <f t="shared" si="12"/>
        <v>11</v>
      </c>
      <c r="X41" s="24">
        <f t="shared" si="12"/>
        <v>23</v>
      </c>
      <c r="Y41" s="24">
        <f t="shared" si="12"/>
        <v>6</v>
      </c>
      <c r="Z41" s="24">
        <f t="shared" si="12"/>
        <v>15</v>
      </c>
      <c r="AA41" s="24">
        <f t="shared" si="12"/>
        <v>0</v>
      </c>
      <c r="AB41" s="24">
        <f t="shared" si="12"/>
        <v>35</v>
      </c>
      <c r="AC41" s="24">
        <f t="shared" si="12"/>
        <v>0</v>
      </c>
      <c r="AD41" s="24">
        <f t="shared" si="12"/>
        <v>0</v>
      </c>
      <c r="AE41" s="24">
        <f t="shared" si="12"/>
        <v>0</v>
      </c>
      <c r="AF41" s="26">
        <f t="shared" si="1"/>
        <v>577</v>
      </c>
      <c r="AG41" s="26">
        <f t="shared" si="2"/>
        <v>468</v>
      </c>
      <c r="AH41" s="29">
        <f t="shared" si="3"/>
        <v>0.81109185441941078</v>
      </c>
    </row>
    <row r="42" spans="1:34" s="11" customFormat="1" ht="5.0999999999999996" customHeight="1" thickBot="1" x14ac:dyDescent="0.3">
      <c r="A42" s="7"/>
      <c r="B42" s="8"/>
      <c r="C42" s="8"/>
      <c r="D42" s="8"/>
      <c r="E42" s="9"/>
      <c r="F42" s="9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H42" s="10"/>
    </row>
    <row r="43" spans="1:34" ht="15" customHeight="1" x14ac:dyDescent="0.25">
      <c r="A43" s="45" t="s">
        <v>51</v>
      </c>
      <c r="B43" s="39" t="s">
        <v>3</v>
      </c>
      <c r="C43" s="13" t="s">
        <v>52</v>
      </c>
      <c r="D43" s="13" t="s">
        <v>53</v>
      </c>
      <c r="E43" s="14">
        <v>43</v>
      </c>
      <c r="F43" s="13">
        <v>27</v>
      </c>
      <c r="G43" s="15">
        <f t="shared" si="0"/>
        <v>0.62790697674418605</v>
      </c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>
        <v>3</v>
      </c>
      <c r="S43" s="13"/>
      <c r="T43" s="13">
        <v>4</v>
      </c>
      <c r="U43" s="13"/>
      <c r="V43" s="13">
        <v>5</v>
      </c>
      <c r="W43" s="13"/>
      <c r="X43" s="13">
        <v>5</v>
      </c>
      <c r="Y43" s="13"/>
      <c r="Z43" s="13">
        <v>4</v>
      </c>
      <c r="AA43" s="13"/>
      <c r="AB43" s="13">
        <v>5</v>
      </c>
      <c r="AC43" s="13"/>
      <c r="AD43" s="13"/>
      <c r="AE43" s="13"/>
      <c r="AF43" s="13">
        <f t="shared" si="1"/>
        <v>27</v>
      </c>
      <c r="AG43" s="13">
        <f t="shared" si="2"/>
        <v>27</v>
      </c>
      <c r="AH43" s="16">
        <f t="shared" si="3"/>
        <v>1</v>
      </c>
    </row>
    <row r="44" spans="1:34" x14ac:dyDescent="0.25">
      <c r="A44" s="46"/>
      <c r="B44" s="40"/>
      <c r="C44" s="52" t="s">
        <v>59</v>
      </c>
      <c r="D44" s="52"/>
      <c r="E44" s="21">
        <f>+E43</f>
        <v>43</v>
      </c>
      <c r="F44" s="21">
        <f t="shared" ref="F44:AE44" si="13">+F43</f>
        <v>27</v>
      </c>
      <c r="G44" s="22">
        <f t="shared" si="0"/>
        <v>0.62790697674418605</v>
      </c>
      <c r="H44" s="21">
        <f t="shared" si="13"/>
        <v>0</v>
      </c>
      <c r="I44" s="21">
        <f t="shared" si="13"/>
        <v>0</v>
      </c>
      <c r="J44" s="21">
        <f t="shared" si="13"/>
        <v>0</v>
      </c>
      <c r="K44" s="21">
        <f t="shared" si="13"/>
        <v>0</v>
      </c>
      <c r="L44" s="21">
        <f t="shared" si="13"/>
        <v>0</v>
      </c>
      <c r="M44" s="21">
        <f t="shared" si="13"/>
        <v>0</v>
      </c>
      <c r="N44" s="21">
        <f t="shared" si="13"/>
        <v>0</v>
      </c>
      <c r="O44" s="21">
        <f t="shared" si="13"/>
        <v>0</v>
      </c>
      <c r="P44" s="21">
        <f t="shared" si="13"/>
        <v>1</v>
      </c>
      <c r="Q44" s="21">
        <f t="shared" si="13"/>
        <v>0</v>
      </c>
      <c r="R44" s="21">
        <f t="shared" si="13"/>
        <v>3</v>
      </c>
      <c r="S44" s="21">
        <f t="shared" si="13"/>
        <v>0</v>
      </c>
      <c r="T44" s="21">
        <f t="shared" si="13"/>
        <v>4</v>
      </c>
      <c r="U44" s="21">
        <f t="shared" si="13"/>
        <v>0</v>
      </c>
      <c r="V44" s="21">
        <f t="shared" si="13"/>
        <v>5</v>
      </c>
      <c r="W44" s="21">
        <f t="shared" si="13"/>
        <v>0</v>
      </c>
      <c r="X44" s="21">
        <f t="shared" si="13"/>
        <v>5</v>
      </c>
      <c r="Y44" s="21">
        <f t="shared" si="13"/>
        <v>0</v>
      </c>
      <c r="Z44" s="21">
        <f t="shared" si="13"/>
        <v>4</v>
      </c>
      <c r="AA44" s="21">
        <f t="shared" si="13"/>
        <v>0</v>
      </c>
      <c r="AB44" s="21">
        <f t="shared" si="13"/>
        <v>5</v>
      </c>
      <c r="AC44" s="21">
        <f t="shared" si="13"/>
        <v>0</v>
      </c>
      <c r="AD44" s="21">
        <f t="shared" si="13"/>
        <v>0</v>
      </c>
      <c r="AE44" s="21">
        <f t="shared" si="13"/>
        <v>0</v>
      </c>
      <c r="AF44" s="23">
        <f t="shared" si="1"/>
        <v>27</v>
      </c>
      <c r="AG44" s="23">
        <f t="shared" si="2"/>
        <v>27</v>
      </c>
      <c r="AH44" s="28">
        <f t="shared" si="3"/>
        <v>1</v>
      </c>
    </row>
    <row r="45" spans="1:34" x14ac:dyDescent="0.25">
      <c r="A45" s="46"/>
      <c r="B45" s="40" t="s">
        <v>54</v>
      </c>
      <c r="C45" s="17" t="s">
        <v>55</v>
      </c>
      <c r="D45" s="17" t="s">
        <v>56</v>
      </c>
      <c r="E45" s="18">
        <v>90</v>
      </c>
      <c r="F45" s="17">
        <v>88</v>
      </c>
      <c r="G45" s="19">
        <f t="shared" si="0"/>
        <v>0.97777777777777775</v>
      </c>
      <c r="H45" s="17"/>
      <c r="I45" s="17"/>
      <c r="J45" s="17"/>
      <c r="K45" s="17"/>
      <c r="L45" s="17">
        <v>2</v>
      </c>
      <c r="M45" s="17">
        <v>1</v>
      </c>
      <c r="N45" s="17">
        <v>3</v>
      </c>
      <c r="O45" s="17">
        <v>2</v>
      </c>
      <c r="P45" s="17">
        <v>7</v>
      </c>
      <c r="Q45" s="17">
        <v>8</v>
      </c>
      <c r="R45" s="17">
        <v>4</v>
      </c>
      <c r="S45" s="17">
        <v>12</v>
      </c>
      <c r="T45" s="17">
        <v>6</v>
      </c>
      <c r="U45" s="17">
        <v>11</v>
      </c>
      <c r="V45" s="17">
        <v>3</v>
      </c>
      <c r="W45" s="17">
        <v>13</v>
      </c>
      <c r="X45" s="17">
        <v>3</v>
      </c>
      <c r="Y45" s="17">
        <v>10</v>
      </c>
      <c r="Z45" s="17"/>
      <c r="AA45" s="17">
        <v>2</v>
      </c>
      <c r="AB45" s="17">
        <v>1</v>
      </c>
      <c r="AC45" s="17"/>
      <c r="AD45" s="17"/>
      <c r="AE45" s="17"/>
      <c r="AF45" s="17">
        <f t="shared" si="1"/>
        <v>88</v>
      </c>
      <c r="AG45" s="17">
        <f t="shared" si="2"/>
        <v>88</v>
      </c>
      <c r="AH45" s="20">
        <f t="shared" si="3"/>
        <v>1</v>
      </c>
    </row>
    <row r="46" spans="1:34" x14ac:dyDescent="0.25">
      <c r="A46" s="46"/>
      <c r="B46" s="40"/>
      <c r="C46" s="17" t="s">
        <v>57</v>
      </c>
      <c r="D46" s="17" t="s">
        <v>58</v>
      </c>
      <c r="E46" s="18">
        <v>133</v>
      </c>
      <c r="F46" s="17">
        <v>112</v>
      </c>
      <c r="G46" s="19">
        <f t="shared" si="0"/>
        <v>0.84210526315789469</v>
      </c>
      <c r="H46" s="17"/>
      <c r="I46" s="17"/>
      <c r="J46" s="17"/>
      <c r="K46" s="17">
        <v>1</v>
      </c>
      <c r="L46" s="17"/>
      <c r="M46" s="17"/>
      <c r="N46" s="17">
        <v>8</v>
      </c>
      <c r="O46" s="17"/>
      <c r="P46" s="17">
        <v>3</v>
      </c>
      <c r="Q46" s="17">
        <v>4</v>
      </c>
      <c r="R46" s="17"/>
      <c r="S46" s="17">
        <v>9</v>
      </c>
      <c r="T46" s="17">
        <v>2</v>
      </c>
      <c r="U46" s="17"/>
      <c r="V46" s="17">
        <v>25</v>
      </c>
      <c r="W46" s="17">
        <v>1</v>
      </c>
      <c r="X46" s="17"/>
      <c r="Y46" s="17">
        <v>50</v>
      </c>
      <c r="Z46" s="17"/>
      <c r="AA46" s="17"/>
      <c r="AB46" s="17">
        <v>9</v>
      </c>
      <c r="AC46" s="17"/>
      <c r="AD46" s="17"/>
      <c r="AE46" s="17"/>
      <c r="AF46" s="17">
        <f t="shared" si="1"/>
        <v>112</v>
      </c>
      <c r="AG46" s="17">
        <f t="shared" si="2"/>
        <v>111</v>
      </c>
      <c r="AH46" s="20">
        <f t="shared" si="3"/>
        <v>0.9910714285714286</v>
      </c>
    </row>
    <row r="47" spans="1:34" x14ac:dyDescent="0.25">
      <c r="A47" s="46"/>
      <c r="B47" s="57" t="s">
        <v>59</v>
      </c>
      <c r="C47" s="57"/>
      <c r="D47" s="57"/>
      <c r="E47" s="21">
        <f>+SUM(E45:E46)</f>
        <v>223</v>
      </c>
      <c r="F47" s="21">
        <f t="shared" ref="F47:AE47" si="14">+SUM(F45:F46)</f>
        <v>200</v>
      </c>
      <c r="G47" s="22">
        <f t="shared" si="0"/>
        <v>0.89686098654708524</v>
      </c>
      <c r="H47" s="21">
        <f t="shared" si="14"/>
        <v>0</v>
      </c>
      <c r="I47" s="21">
        <f t="shared" si="14"/>
        <v>0</v>
      </c>
      <c r="J47" s="21">
        <f t="shared" si="14"/>
        <v>0</v>
      </c>
      <c r="K47" s="21">
        <f t="shared" si="14"/>
        <v>1</v>
      </c>
      <c r="L47" s="21">
        <f t="shared" si="14"/>
        <v>2</v>
      </c>
      <c r="M47" s="21">
        <f t="shared" si="14"/>
        <v>1</v>
      </c>
      <c r="N47" s="21">
        <f t="shared" si="14"/>
        <v>11</v>
      </c>
      <c r="O47" s="21">
        <f t="shared" si="14"/>
        <v>2</v>
      </c>
      <c r="P47" s="21">
        <f t="shared" si="14"/>
        <v>10</v>
      </c>
      <c r="Q47" s="21">
        <f t="shared" si="14"/>
        <v>12</v>
      </c>
      <c r="R47" s="21">
        <f t="shared" si="14"/>
        <v>4</v>
      </c>
      <c r="S47" s="21">
        <f t="shared" si="14"/>
        <v>21</v>
      </c>
      <c r="T47" s="21">
        <f t="shared" si="14"/>
        <v>8</v>
      </c>
      <c r="U47" s="21">
        <f t="shared" si="14"/>
        <v>11</v>
      </c>
      <c r="V47" s="21">
        <f t="shared" si="14"/>
        <v>28</v>
      </c>
      <c r="W47" s="21">
        <f t="shared" si="14"/>
        <v>14</v>
      </c>
      <c r="X47" s="21">
        <f t="shared" si="14"/>
        <v>3</v>
      </c>
      <c r="Y47" s="21">
        <f t="shared" si="14"/>
        <v>60</v>
      </c>
      <c r="Z47" s="21">
        <f t="shared" si="14"/>
        <v>0</v>
      </c>
      <c r="AA47" s="21">
        <f t="shared" si="14"/>
        <v>2</v>
      </c>
      <c r="AB47" s="21">
        <f t="shared" si="14"/>
        <v>10</v>
      </c>
      <c r="AC47" s="21">
        <f t="shared" si="14"/>
        <v>0</v>
      </c>
      <c r="AD47" s="21">
        <f t="shared" si="14"/>
        <v>0</v>
      </c>
      <c r="AE47" s="21">
        <f t="shared" si="14"/>
        <v>0</v>
      </c>
      <c r="AF47" s="23">
        <f t="shared" si="1"/>
        <v>200</v>
      </c>
      <c r="AG47" s="23">
        <f t="shared" si="2"/>
        <v>199</v>
      </c>
      <c r="AH47" s="28">
        <f t="shared" si="3"/>
        <v>0.995</v>
      </c>
    </row>
    <row r="48" spans="1:34" ht="15.75" thickBot="1" x14ac:dyDescent="0.3">
      <c r="A48" s="47"/>
      <c r="B48" s="27"/>
      <c r="C48" s="27"/>
      <c r="D48" s="27"/>
      <c r="E48" s="24">
        <f>+E47+E43</f>
        <v>266</v>
      </c>
      <c r="F48" s="24">
        <f>+F47+F43</f>
        <v>227</v>
      </c>
      <c r="G48" s="25">
        <f t="shared" si="0"/>
        <v>0.85338345864661658</v>
      </c>
      <c r="H48" s="24">
        <f t="shared" ref="H48:AE48" si="15">+H47+H43</f>
        <v>0</v>
      </c>
      <c r="I48" s="24">
        <f t="shared" si="15"/>
        <v>0</v>
      </c>
      <c r="J48" s="24">
        <f t="shared" si="15"/>
        <v>0</v>
      </c>
      <c r="K48" s="24">
        <f t="shared" si="15"/>
        <v>1</v>
      </c>
      <c r="L48" s="24">
        <f t="shared" si="15"/>
        <v>2</v>
      </c>
      <c r="M48" s="24">
        <f t="shared" si="15"/>
        <v>1</v>
      </c>
      <c r="N48" s="24">
        <f t="shared" si="15"/>
        <v>11</v>
      </c>
      <c r="O48" s="24">
        <f t="shared" si="15"/>
        <v>2</v>
      </c>
      <c r="P48" s="24">
        <f t="shared" si="15"/>
        <v>11</v>
      </c>
      <c r="Q48" s="24">
        <f t="shared" si="15"/>
        <v>12</v>
      </c>
      <c r="R48" s="24">
        <f t="shared" si="15"/>
        <v>7</v>
      </c>
      <c r="S48" s="24">
        <f t="shared" si="15"/>
        <v>21</v>
      </c>
      <c r="T48" s="24">
        <f t="shared" si="15"/>
        <v>12</v>
      </c>
      <c r="U48" s="24">
        <f t="shared" si="15"/>
        <v>11</v>
      </c>
      <c r="V48" s="24">
        <f t="shared" si="15"/>
        <v>33</v>
      </c>
      <c r="W48" s="24">
        <f t="shared" si="15"/>
        <v>14</v>
      </c>
      <c r="X48" s="24">
        <f t="shared" si="15"/>
        <v>8</v>
      </c>
      <c r="Y48" s="24">
        <f t="shared" si="15"/>
        <v>60</v>
      </c>
      <c r="Z48" s="24">
        <f t="shared" si="15"/>
        <v>4</v>
      </c>
      <c r="AA48" s="24">
        <f t="shared" si="15"/>
        <v>2</v>
      </c>
      <c r="AB48" s="24">
        <f t="shared" si="15"/>
        <v>15</v>
      </c>
      <c r="AC48" s="24">
        <f t="shared" si="15"/>
        <v>0</v>
      </c>
      <c r="AD48" s="24">
        <f t="shared" si="15"/>
        <v>0</v>
      </c>
      <c r="AE48" s="24">
        <f t="shared" si="15"/>
        <v>0</v>
      </c>
      <c r="AF48" s="26">
        <f t="shared" si="1"/>
        <v>227</v>
      </c>
      <c r="AG48" s="26">
        <f t="shared" si="2"/>
        <v>226</v>
      </c>
      <c r="AH48" s="29">
        <f t="shared" si="3"/>
        <v>0.99559471365638763</v>
      </c>
    </row>
    <row r="49" spans="1:34" s="11" customFormat="1" ht="5.0999999999999996" customHeight="1" thickBot="1" x14ac:dyDescent="0.3">
      <c r="A49" s="8"/>
      <c r="B49" s="12"/>
      <c r="C49" s="12"/>
      <c r="D49" s="12"/>
      <c r="E49" s="9"/>
      <c r="F49" s="9"/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H49" s="10"/>
    </row>
    <row r="50" spans="1:34" ht="15.75" thickBot="1" x14ac:dyDescent="0.3">
      <c r="B50" s="53" t="s">
        <v>59</v>
      </c>
      <c r="C50" s="54"/>
      <c r="D50" s="54"/>
      <c r="E50" s="30">
        <f>+E48+E32+E41+E18</f>
        <v>2553</v>
      </c>
      <c r="F50" s="30">
        <f>+F48+F32+F41+F18</f>
        <v>1867</v>
      </c>
      <c r="G50" s="31">
        <f t="shared" si="0"/>
        <v>0.73129651390520956</v>
      </c>
      <c r="H50" s="30">
        <f t="shared" ref="H50:AF50" si="16">+H48+H32+H41+H18</f>
        <v>139</v>
      </c>
      <c r="I50" s="30">
        <f t="shared" si="16"/>
        <v>43</v>
      </c>
      <c r="J50" s="30">
        <f t="shared" si="16"/>
        <v>82</v>
      </c>
      <c r="K50" s="30">
        <f t="shared" si="16"/>
        <v>59</v>
      </c>
      <c r="L50" s="30">
        <f t="shared" si="16"/>
        <v>97</v>
      </c>
      <c r="M50" s="30">
        <f t="shared" si="16"/>
        <v>88</v>
      </c>
      <c r="N50" s="30">
        <f t="shared" si="16"/>
        <v>125</v>
      </c>
      <c r="O50" s="30">
        <f t="shared" si="16"/>
        <v>99</v>
      </c>
      <c r="P50" s="30">
        <f t="shared" si="16"/>
        <v>136</v>
      </c>
      <c r="Q50" s="30">
        <f t="shared" si="16"/>
        <v>60</v>
      </c>
      <c r="R50" s="30">
        <f t="shared" si="16"/>
        <v>146</v>
      </c>
      <c r="S50" s="30">
        <f t="shared" si="16"/>
        <v>96</v>
      </c>
      <c r="T50" s="30">
        <f t="shared" si="16"/>
        <v>95</v>
      </c>
      <c r="U50" s="30">
        <f t="shared" si="16"/>
        <v>79</v>
      </c>
      <c r="V50" s="30">
        <f t="shared" si="16"/>
        <v>127</v>
      </c>
      <c r="W50" s="30">
        <f t="shared" si="16"/>
        <v>69</v>
      </c>
      <c r="X50" s="30">
        <f t="shared" si="16"/>
        <v>96</v>
      </c>
      <c r="Y50" s="30">
        <f t="shared" si="16"/>
        <v>85</v>
      </c>
      <c r="Z50" s="30">
        <f t="shared" si="16"/>
        <v>49</v>
      </c>
      <c r="AA50" s="30">
        <f t="shared" si="16"/>
        <v>14</v>
      </c>
      <c r="AB50" s="30">
        <f t="shared" si="16"/>
        <v>73</v>
      </c>
      <c r="AC50" s="30">
        <f t="shared" si="16"/>
        <v>4</v>
      </c>
      <c r="AD50" s="30">
        <f t="shared" si="16"/>
        <v>4</v>
      </c>
      <c r="AE50" s="30">
        <f t="shared" si="16"/>
        <v>2</v>
      </c>
      <c r="AF50" s="30">
        <f t="shared" si="16"/>
        <v>1867</v>
      </c>
      <c r="AG50" s="32">
        <f t="shared" si="2"/>
        <v>1544</v>
      </c>
      <c r="AH50" s="33">
        <f t="shared" si="3"/>
        <v>0.82699517943224421</v>
      </c>
    </row>
    <row r="54" spans="1:34" x14ac:dyDescent="0.25">
      <c r="B54" s="1"/>
    </row>
    <row r="55" spans="1:34" x14ac:dyDescent="0.25">
      <c r="B55" s="1"/>
    </row>
    <row r="56" spans="1:34" x14ac:dyDescent="0.25">
      <c r="B56" s="1"/>
    </row>
    <row r="57" spans="1:34" x14ac:dyDescent="0.25">
      <c r="B57" s="1"/>
    </row>
    <row r="58" spans="1:34" x14ac:dyDescent="0.25">
      <c r="B58" s="1"/>
    </row>
    <row r="59" spans="1:34" x14ac:dyDescent="0.25">
      <c r="B59" s="1"/>
    </row>
    <row r="60" spans="1:34" x14ac:dyDescent="0.25">
      <c r="B60" s="1"/>
    </row>
    <row r="61" spans="1:34" x14ac:dyDescent="0.25">
      <c r="B61" s="1"/>
    </row>
    <row r="62" spans="1:34" x14ac:dyDescent="0.25">
      <c r="B62" s="1"/>
    </row>
    <row r="63" spans="1:34" x14ac:dyDescent="0.25">
      <c r="B63" s="1"/>
    </row>
    <row r="64" spans="1:34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 t="s">
        <v>42</v>
      </c>
    </row>
    <row r="80" spans="2:2" x14ac:dyDescent="0.25">
      <c r="B80" s="1" t="s">
        <v>44</v>
      </c>
    </row>
    <row r="81" spans="2:2" x14ac:dyDescent="0.25">
      <c r="B81" s="1"/>
    </row>
    <row r="82" spans="2:2" x14ac:dyDescent="0.25">
      <c r="B82" s="1" t="s">
        <v>46</v>
      </c>
    </row>
    <row r="83" spans="2:2" x14ac:dyDescent="0.25">
      <c r="B83" s="1" t="s">
        <v>48</v>
      </c>
    </row>
    <row r="84" spans="2:2" x14ac:dyDescent="0.25">
      <c r="B84" s="1" t="s">
        <v>49</v>
      </c>
    </row>
    <row r="85" spans="2:2" x14ac:dyDescent="0.25">
      <c r="B85" s="1"/>
    </row>
    <row r="86" spans="2:2" x14ac:dyDescent="0.25">
      <c r="B86" s="1"/>
    </row>
    <row r="87" spans="2:2" x14ac:dyDescent="0.25">
      <c r="B87" s="1" t="s">
        <v>52</v>
      </c>
    </row>
    <row r="88" spans="2:2" x14ac:dyDescent="0.25">
      <c r="B88" s="1"/>
    </row>
    <row r="89" spans="2:2" x14ac:dyDescent="0.25">
      <c r="B89" s="1" t="s">
        <v>55</v>
      </c>
    </row>
    <row r="90" spans="2:2" x14ac:dyDescent="0.25">
      <c r="B90" s="1" t="s">
        <v>57</v>
      </c>
    </row>
    <row r="91" spans="2:2" x14ac:dyDescent="0.25">
      <c r="B91" s="1"/>
    </row>
    <row r="92" spans="2:2" x14ac:dyDescent="0.25">
      <c r="B92" s="1"/>
    </row>
    <row r="93" spans="2:2" x14ac:dyDescent="0.25">
      <c r="B93" s="1"/>
    </row>
  </sheetData>
  <mergeCells count="36">
    <mergeCell ref="B50:D50"/>
    <mergeCell ref="F5:F6"/>
    <mergeCell ref="H5:AE5"/>
    <mergeCell ref="AF5:AF6"/>
    <mergeCell ref="AG5:AG6"/>
    <mergeCell ref="B45:B46"/>
    <mergeCell ref="B47:D47"/>
    <mergeCell ref="A43:A48"/>
    <mergeCell ref="A5:A6"/>
    <mergeCell ref="B5:B6"/>
    <mergeCell ref="C5:C6"/>
    <mergeCell ref="D5:D6"/>
    <mergeCell ref="C17:D17"/>
    <mergeCell ref="C12:D12"/>
    <mergeCell ref="C44:D44"/>
    <mergeCell ref="C40:D40"/>
    <mergeCell ref="C36:D36"/>
    <mergeCell ref="C31:D31"/>
    <mergeCell ref="C24:D24"/>
    <mergeCell ref="B43:B44"/>
    <mergeCell ref="A2:AH2"/>
    <mergeCell ref="A8:A18"/>
    <mergeCell ref="A20:A32"/>
    <mergeCell ref="A34:A41"/>
    <mergeCell ref="B18:D18"/>
    <mergeCell ref="B32:D32"/>
    <mergeCell ref="B41:D41"/>
    <mergeCell ref="B8:B12"/>
    <mergeCell ref="B13:B17"/>
    <mergeCell ref="B20:B24"/>
    <mergeCell ref="B25:B31"/>
    <mergeCell ref="B34:B36"/>
    <mergeCell ref="B37:B40"/>
    <mergeCell ref="AH5:AH6"/>
    <mergeCell ref="G5:G6"/>
    <mergeCell ref="E5:E6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</dc:creator>
  <cp:lastModifiedBy>Vito</cp:lastModifiedBy>
  <dcterms:created xsi:type="dcterms:W3CDTF">2014-04-17T12:39:32Z</dcterms:created>
  <dcterms:modified xsi:type="dcterms:W3CDTF">2014-05-06T09:04:45Z</dcterms:modified>
</cp:coreProperties>
</file>