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LIFA" sheetId="4" r:id="rId1"/>
    <sheet name="LIFA sintesi" sheetId="5" r:id="rId2"/>
    <sheet name="LIL" sheetId="6" r:id="rId3"/>
    <sheet name="LIL sintesi" sheetId="8" r:id="rId4"/>
    <sheet name="LITZ_BA" sheetId="9" r:id="rId5"/>
    <sheet name="LITZ_BA sintesi" sheetId="10" r:id="rId6"/>
    <sheet name="LITZ_TA" sheetId="11" r:id="rId7"/>
    <sheet name="LITZ_TA sintesi" sheetId="13" r:id="rId8"/>
    <sheet name="MIA" sheetId="14" r:id="rId9"/>
    <sheet name="MIA sintesi" sheetId="15" r:id="rId10"/>
    <sheet name="MIF" sheetId="16" r:id="rId11"/>
    <sheet name="MIF sintesi" sheetId="17" r:id="rId12"/>
    <sheet name="MIL" sheetId="18" r:id="rId13"/>
    <sheet name="MIL sintesi" sheetId="19" r:id="rId14"/>
    <sheet name="MIT_BA" sheetId="20" r:id="rId15"/>
    <sheet name="MIT_BA sintesi" sheetId="21" r:id="rId16"/>
    <sheet name="MIT_TA" sheetId="22" r:id="rId17"/>
    <sheet name="MIT_TA sintesi" sheetId="23" r:id="rId18"/>
    <sheet name="MIZ" sheetId="24" r:id="rId19"/>
    <sheet name="MIZ sintesi" sheetId="25" r:id="rId20"/>
    <sheet name="Foglio1" sheetId="1" r:id="rId21"/>
    <sheet name="Foglio2" sheetId="2" r:id="rId22"/>
    <sheet name="Foglio3" sheetId="3" r:id="rId23"/>
  </sheets>
  <externalReferences>
    <externalReference r:id="rId24"/>
    <externalReference r:id="rId25"/>
    <externalReference r:id="rId26"/>
  </externalReferences>
  <definedNames>
    <definedName name="_xlnm._FilterDatabase" localSheetId="0" hidden="1">LIFA!$A$3:$N$33</definedName>
    <definedName name="_xlnm._FilterDatabase" localSheetId="1" hidden="1">'LIFA sintesi'!$B$5:$M$34</definedName>
    <definedName name="_xlnm._FilterDatabase" localSheetId="2" hidden="1">LIL!$A$3:$L$26</definedName>
    <definedName name="_xlnm._FilterDatabase" localSheetId="3" hidden="1">'LIL sintesi'!$B$5:$M$34</definedName>
    <definedName name="_xlnm._FilterDatabase" localSheetId="4" hidden="1">LITZ_BA!$A$3:$O$42</definedName>
    <definedName name="_xlnm._FilterDatabase" localSheetId="6" hidden="1">LITZ_TA!$A$3:$L$37</definedName>
    <definedName name="_xlnm._FilterDatabase" localSheetId="8" hidden="1">MIA!$A$3:$M$18</definedName>
    <definedName name="_xlnm._FilterDatabase" localSheetId="9" hidden="1">'MIA sintesi'!$B$5:$M$24</definedName>
    <definedName name="_xlnm._FilterDatabase" localSheetId="10" hidden="1">MIF!$A$3:$P$23</definedName>
    <definedName name="_xlnm._FilterDatabase" localSheetId="11" hidden="1">'MIF sintesi'!$B$5:$M$24</definedName>
    <definedName name="_xlnm._FilterDatabase" localSheetId="12" hidden="1">MIL!$A$3:$O$32</definedName>
    <definedName name="_xlnm._FilterDatabase" localSheetId="13" hidden="1">'MIL sintesi'!$B$5:$M$24</definedName>
    <definedName name="_xlnm._FilterDatabase" localSheetId="14" hidden="1">MIT_BA!$A$3:$O$30</definedName>
    <definedName name="_xlnm._FilterDatabase" localSheetId="15" hidden="1">'MIT_BA sintesi'!$B$5:$M$24</definedName>
    <definedName name="_xlnm._FilterDatabase" localSheetId="16" hidden="1">MIT_TA!$A$1:$L$11</definedName>
    <definedName name="_xlnm._FilterDatabase" localSheetId="17" hidden="1">'MIT_TA sintesi'!$B$5:$M$14</definedName>
    <definedName name="_xlnm._FilterDatabase" localSheetId="18" hidden="1">MIZ!$A$3:$N$31</definedName>
    <definedName name="_xlnm._FilterDatabase" localSheetId="19" hidden="1">'MIZ sintesi'!$B$5:$M$24</definedName>
  </definedNames>
  <calcPr calcId="145621"/>
</workbook>
</file>

<file path=xl/calcChain.xml><?xml version="1.0" encoding="utf-8"?>
<calcChain xmlns="http://schemas.openxmlformats.org/spreadsheetml/2006/main">
  <c r="B33" i="5" l="1"/>
  <c r="D33" i="5"/>
  <c r="G33" i="5"/>
  <c r="G37" i="25" l="1"/>
  <c r="D37" i="25"/>
  <c r="D39" i="25" s="1"/>
  <c r="C37" i="25"/>
  <c r="C39" i="25" s="1"/>
  <c r="B37" i="25"/>
  <c r="G38" i="21"/>
  <c r="D37" i="21"/>
  <c r="C37" i="21"/>
  <c r="H38" i="19"/>
  <c r="G38" i="19"/>
  <c r="G37" i="19"/>
  <c r="H37" i="19" s="1"/>
  <c r="D37" i="19"/>
  <c r="D39" i="19" s="1"/>
  <c r="C37" i="19"/>
  <c r="C39" i="19" s="1"/>
  <c r="B37" i="19"/>
  <c r="G38" i="17"/>
  <c r="C37" i="17"/>
  <c r="B37" i="17"/>
  <c r="D48" i="13"/>
  <c r="C48" i="13"/>
  <c r="G48" i="8"/>
  <c r="D48" i="8"/>
  <c r="D50" i="8" s="1"/>
  <c r="C48" i="8"/>
  <c r="C50" i="8" s="1"/>
  <c r="B48" i="8"/>
  <c r="B39" i="25" l="1"/>
  <c r="B39" i="19"/>
  <c r="B50" i="8"/>
  <c r="F33" i="25" l="1"/>
  <c r="E33" i="25"/>
  <c r="D33" i="25"/>
  <c r="C33" i="25"/>
  <c r="B33" i="25"/>
  <c r="F32" i="25"/>
  <c r="E32" i="25"/>
  <c r="D32" i="25"/>
  <c r="C32" i="25"/>
  <c r="B32" i="25"/>
  <c r="F31" i="25"/>
  <c r="E31" i="25"/>
  <c r="D31" i="25"/>
  <c r="C31" i="25"/>
  <c r="G31" i="25" s="1"/>
  <c r="B31" i="25"/>
  <c r="F30" i="25"/>
  <c r="E30" i="25"/>
  <c r="D30" i="25"/>
  <c r="C30" i="25"/>
  <c r="B30" i="25"/>
  <c r="G30" i="25" s="1"/>
  <c r="F29" i="25"/>
  <c r="E29" i="25"/>
  <c r="D29" i="25"/>
  <c r="C29" i="25"/>
  <c r="G29" i="25" s="1"/>
  <c r="B29" i="25"/>
  <c r="F28" i="25"/>
  <c r="E28" i="25"/>
  <c r="G38" i="25" s="1"/>
  <c r="D28" i="25"/>
  <c r="C28" i="25"/>
  <c r="B28" i="25"/>
  <c r="G22" i="25"/>
  <c r="G21" i="25"/>
  <c r="G20" i="25"/>
  <c r="G19" i="25"/>
  <c r="G18" i="25"/>
  <c r="G17" i="25"/>
  <c r="G11" i="25"/>
  <c r="G10" i="25"/>
  <c r="G9" i="25"/>
  <c r="B8" i="25"/>
  <c r="G8" i="25" s="1"/>
  <c r="G7" i="25"/>
  <c r="G6" i="25"/>
  <c r="F25" i="24"/>
  <c r="F24" i="24"/>
  <c r="G32" i="25" l="1"/>
  <c r="G33" i="25"/>
  <c r="G28" i="25"/>
  <c r="H37" i="25" s="1"/>
  <c r="G13" i="23"/>
  <c r="G12" i="23"/>
  <c r="G11" i="23"/>
  <c r="G10" i="23"/>
  <c r="G9" i="23"/>
  <c r="G8" i="23"/>
  <c r="F13" i="22"/>
  <c r="H38" i="25" l="1"/>
  <c r="F33" i="21"/>
  <c r="E33" i="21"/>
  <c r="D33" i="21"/>
  <c r="C33" i="21"/>
  <c r="B33" i="21"/>
  <c r="G33" i="21" s="1"/>
  <c r="F32" i="21"/>
  <c r="E32" i="21"/>
  <c r="D32" i="21"/>
  <c r="C32" i="21"/>
  <c r="B32" i="21"/>
  <c r="G32" i="21" s="1"/>
  <c r="F31" i="21"/>
  <c r="E31" i="21"/>
  <c r="D31" i="21"/>
  <c r="C31" i="21"/>
  <c r="B31" i="21"/>
  <c r="G31" i="21" s="1"/>
  <c r="F30" i="21"/>
  <c r="E30" i="21"/>
  <c r="D30" i="21"/>
  <c r="C30" i="21"/>
  <c r="B30" i="21"/>
  <c r="F29" i="21"/>
  <c r="E29" i="21"/>
  <c r="D29" i="21"/>
  <c r="C29" i="21"/>
  <c r="B29" i="21"/>
  <c r="G29" i="21" s="1"/>
  <c r="F28" i="21"/>
  <c r="E28" i="21"/>
  <c r="D28" i="21"/>
  <c r="C28" i="21"/>
  <c r="B28" i="21"/>
  <c r="G22" i="21"/>
  <c r="G21" i="21"/>
  <c r="G20" i="21"/>
  <c r="G19" i="21"/>
  <c r="G18" i="21"/>
  <c r="G17" i="21"/>
  <c r="G11" i="21"/>
  <c r="G10" i="21"/>
  <c r="G9" i="21"/>
  <c r="G8" i="21"/>
  <c r="B8" i="21"/>
  <c r="G7" i="21"/>
  <c r="G6" i="21"/>
  <c r="F30" i="20"/>
  <c r="F29" i="20"/>
  <c r="G28" i="21" l="1"/>
  <c r="H38" i="21" s="1"/>
  <c r="B37" i="21"/>
  <c r="G30" i="21"/>
  <c r="F33" i="19"/>
  <c r="E33" i="19"/>
  <c r="D33" i="19"/>
  <c r="C33" i="19"/>
  <c r="B33" i="19"/>
  <c r="G33" i="19" s="1"/>
  <c r="F32" i="19"/>
  <c r="E32" i="19"/>
  <c r="D32" i="19"/>
  <c r="C32" i="19"/>
  <c r="B32" i="19"/>
  <c r="F31" i="19"/>
  <c r="E31" i="19"/>
  <c r="D31" i="19"/>
  <c r="C31" i="19"/>
  <c r="B31" i="19"/>
  <c r="G31" i="19" s="1"/>
  <c r="F30" i="19"/>
  <c r="E30" i="19"/>
  <c r="D30" i="19"/>
  <c r="C30" i="19"/>
  <c r="F29" i="19"/>
  <c r="E29" i="19"/>
  <c r="D29" i="19"/>
  <c r="C29" i="19"/>
  <c r="B29" i="19"/>
  <c r="F28" i="19"/>
  <c r="E28" i="19"/>
  <c r="D28" i="19"/>
  <c r="C28" i="19"/>
  <c r="B28" i="19"/>
  <c r="G28" i="19" s="1"/>
  <c r="G22" i="19"/>
  <c r="G21" i="19"/>
  <c r="G20" i="19"/>
  <c r="G19" i="19"/>
  <c r="B19" i="19"/>
  <c r="G18" i="19"/>
  <c r="G17" i="19"/>
  <c r="G11" i="19"/>
  <c r="G10" i="19"/>
  <c r="G9" i="19"/>
  <c r="B8" i="19"/>
  <c r="G8" i="19" s="1"/>
  <c r="G7" i="19"/>
  <c r="G6" i="19"/>
  <c r="F26" i="18"/>
  <c r="F25" i="18"/>
  <c r="G37" i="21" l="1"/>
  <c r="G32" i="19"/>
  <c r="G29" i="19"/>
  <c r="B30" i="19"/>
  <c r="G30" i="19" s="1"/>
  <c r="C39" i="21" l="1"/>
  <c r="H37" i="21"/>
  <c r="D39" i="21"/>
  <c r="B39" i="21"/>
  <c r="F33" i="17"/>
  <c r="E33" i="17"/>
  <c r="D33" i="17"/>
  <c r="C33" i="17"/>
  <c r="B33" i="17"/>
  <c r="G33" i="17" s="1"/>
  <c r="F32" i="17"/>
  <c r="E32" i="17"/>
  <c r="D32" i="17"/>
  <c r="C32" i="17"/>
  <c r="B32" i="17"/>
  <c r="G32" i="17" s="1"/>
  <c r="F31" i="17"/>
  <c r="E31" i="17"/>
  <c r="D31" i="17"/>
  <c r="C31" i="17"/>
  <c r="B31" i="17"/>
  <c r="G31" i="17" s="1"/>
  <c r="F30" i="17"/>
  <c r="E30" i="17"/>
  <c r="D30" i="17"/>
  <c r="C30" i="17"/>
  <c r="F29" i="17"/>
  <c r="E29" i="17"/>
  <c r="D29" i="17"/>
  <c r="C29" i="17"/>
  <c r="B29" i="17"/>
  <c r="F28" i="17"/>
  <c r="E28" i="17"/>
  <c r="D28" i="17"/>
  <c r="D37" i="17" s="1"/>
  <c r="C28" i="17"/>
  <c r="B28" i="17"/>
  <c r="G22" i="17"/>
  <c r="G21" i="17"/>
  <c r="G20" i="17"/>
  <c r="G19" i="17"/>
  <c r="B19" i="17"/>
  <c r="G18" i="17"/>
  <c r="G17" i="17"/>
  <c r="G11" i="17"/>
  <c r="G10" i="17"/>
  <c r="G9" i="17"/>
  <c r="B8" i="17"/>
  <c r="G8" i="17" s="1"/>
  <c r="G7" i="17"/>
  <c r="G6" i="17"/>
  <c r="F23" i="16"/>
  <c r="F22" i="16"/>
  <c r="G37" i="17" l="1"/>
  <c r="G28" i="17"/>
  <c r="H38" i="17" s="1"/>
  <c r="G29" i="17"/>
  <c r="B30" i="17"/>
  <c r="G30" i="17" s="1"/>
  <c r="B39" i="17" l="1"/>
  <c r="H37" i="17"/>
  <c r="C39" i="17"/>
  <c r="D39" i="17"/>
  <c r="F33" i="15"/>
  <c r="E33" i="15"/>
  <c r="D33" i="15"/>
  <c r="C33" i="15"/>
  <c r="B33" i="15"/>
  <c r="F32" i="15"/>
  <c r="E32" i="15"/>
  <c r="D32" i="15"/>
  <c r="C32" i="15"/>
  <c r="B32" i="15"/>
  <c r="F31" i="15"/>
  <c r="E31" i="15"/>
  <c r="D31" i="15"/>
  <c r="C31" i="15"/>
  <c r="B31" i="15"/>
  <c r="G31" i="15" s="1"/>
  <c r="F30" i="15"/>
  <c r="E30" i="15"/>
  <c r="D30" i="15"/>
  <c r="C30" i="15"/>
  <c r="F29" i="15"/>
  <c r="E29" i="15"/>
  <c r="D29" i="15"/>
  <c r="C29" i="15"/>
  <c r="B29" i="15"/>
  <c r="F28" i="15"/>
  <c r="E28" i="15"/>
  <c r="D28" i="15"/>
  <c r="D37" i="15" s="1"/>
  <c r="C28" i="15"/>
  <c r="B28" i="15"/>
  <c r="G22" i="15"/>
  <c r="G21" i="15"/>
  <c r="G20" i="15"/>
  <c r="G19" i="15"/>
  <c r="G18" i="15"/>
  <c r="G17" i="15"/>
  <c r="G11" i="15"/>
  <c r="G10" i="15"/>
  <c r="G9" i="15"/>
  <c r="B30" i="15"/>
  <c r="G7" i="15"/>
  <c r="G6" i="15"/>
  <c r="F18" i="14"/>
  <c r="F17" i="14"/>
  <c r="G30" i="15" l="1"/>
  <c r="G38" i="15"/>
  <c r="C37" i="15"/>
  <c r="G32" i="15"/>
  <c r="B37" i="15"/>
  <c r="G33" i="15"/>
  <c r="G28" i="15"/>
  <c r="H38" i="15" s="1"/>
  <c r="G8" i="15"/>
  <c r="G29" i="15"/>
  <c r="D44" i="13"/>
  <c r="G44" i="13" s="1"/>
  <c r="C44" i="13"/>
  <c r="B44" i="13"/>
  <c r="F39" i="13"/>
  <c r="D39" i="13"/>
  <c r="C39" i="13"/>
  <c r="G33" i="13"/>
  <c r="G28" i="13"/>
  <c r="G22" i="13"/>
  <c r="E17" i="13"/>
  <c r="E39" i="13" s="1"/>
  <c r="G49" i="13" s="1"/>
  <c r="G11" i="13"/>
  <c r="B6" i="13"/>
  <c r="G6" i="13" s="1"/>
  <c r="F32" i="11"/>
  <c r="F31" i="11"/>
  <c r="G37" i="15" l="1"/>
  <c r="D39" i="15" s="1"/>
  <c r="G17" i="13"/>
  <c r="C39" i="15"/>
  <c r="B39" i="13"/>
  <c r="B39" i="15" l="1"/>
  <c r="H37" i="15"/>
  <c r="G39" i="13"/>
  <c r="H49" i="13" s="1"/>
  <c r="B48" i="13"/>
  <c r="D44" i="10"/>
  <c r="C44" i="10"/>
  <c r="B44" i="10"/>
  <c r="G44" i="10" s="1"/>
  <c r="D43" i="10"/>
  <c r="C43" i="10"/>
  <c r="B43" i="10"/>
  <c r="G43" i="10" s="1"/>
  <c r="C42" i="10"/>
  <c r="B42" i="10"/>
  <c r="D40" i="10"/>
  <c r="F39" i="10"/>
  <c r="G33" i="10"/>
  <c r="G32" i="10"/>
  <c r="D31" i="10"/>
  <c r="G31" i="10" s="1"/>
  <c r="C29" i="10"/>
  <c r="B29" i="10"/>
  <c r="D28" i="10"/>
  <c r="C28" i="10"/>
  <c r="B28" i="10"/>
  <c r="G22" i="10"/>
  <c r="G21" i="10"/>
  <c r="G20" i="10"/>
  <c r="C18" i="10"/>
  <c r="B18" i="10"/>
  <c r="E17" i="10"/>
  <c r="D17" i="10"/>
  <c r="C17" i="10"/>
  <c r="C19" i="10" s="1"/>
  <c r="B17" i="10"/>
  <c r="G11" i="10"/>
  <c r="G10" i="10"/>
  <c r="G9" i="10"/>
  <c r="B7" i="10"/>
  <c r="G7" i="10" s="1"/>
  <c r="E6" i="10"/>
  <c r="E39" i="10" s="1"/>
  <c r="D6" i="10"/>
  <c r="D39" i="10" s="1"/>
  <c r="C6" i="10"/>
  <c r="B6" i="10"/>
  <c r="F36" i="9"/>
  <c r="F35" i="9"/>
  <c r="C30" i="10" l="1"/>
  <c r="G48" i="13"/>
  <c r="B50" i="13"/>
  <c r="B30" i="10"/>
  <c r="G29" i="10"/>
  <c r="G6" i="10"/>
  <c r="C39" i="10"/>
  <c r="C48" i="10" s="1"/>
  <c r="D41" i="10"/>
  <c r="G17" i="10"/>
  <c r="G18" i="10"/>
  <c r="C41" i="10"/>
  <c r="G30" i="10"/>
  <c r="B19" i="10"/>
  <c r="G19" i="10" s="1"/>
  <c r="B40" i="10"/>
  <c r="C40" i="10"/>
  <c r="B8" i="10"/>
  <c r="G28" i="10"/>
  <c r="B39" i="10"/>
  <c r="B48" i="10" s="1"/>
  <c r="D42" i="10"/>
  <c r="G42" i="10" s="1"/>
  <c r="G49" i="10" s="1"/>
  <c r="C50" i="13" l="1"/>
  <c r="D50" i="13"/>
  <c r="H48" i="13"/>
  <c r="D48" i="10"/>
  <c r="G39" i="10"/>
  <c r="H49" i="10" s="1"/>
  <c r="G40" i="10"/>
  <c r="G8" i="10"/>
  <c r="B41" i="10"/>
  <c r="G41" i="10" s="1"/>
  <c r="G48" i="10" l="1"/>
  <c r="F44" i="8"/>
  <c r="E44" i="8"/>
  <c r="D44" i="8"/>
  <c r="C44" i="8"/>
  <c r="B44" i="8"/>
  <c r="G44" i="8" s="1"/>
  <c r="F43" i="8"/>
  <c r="E43" i="8"/>
  <c r="D43" i="8"/>
  <c r="C43" i="8"/>
  <c r="B43" i="8"/>
  <c r="G43" i="8" s="1"/>
  <c r="F42" i="8"/>
  <c r="E42" i="8"/>
  <c r="D42" i="8"/>
  <c r="C42" i="8"/>
  <c r="G42" i="8" s="1"/>
  <c r="B42" i="8"/>
  <c r="F41" i="8"/>
  <c r="E41" i="8"/>
  <c r="D41" i="8"/>
  <c r="C41" i="8"/>
  <c r="B41" i="8"/>
  <c r="F40" i="8"/>
  <c r="E40" i="8"/>
  <c r="D40" i="8"/>
  <c r="C40" i="8"/>
  <c r="G40" i="8" s="1"/>
  <c r="B40" i="8"/>
  <c r="F39" i="8"/>
  <c r="D39" i="8"/>
  <c r="C39" i="8"/>
  <c r="B39" i="8"/>
  <c r="G33" i="8"/>
  <c r="G32" i="8"/>
  <c r="G31" i="8"/>
  <c r="G30" i="8"/>
  <c r="C30" i="8"/>
  <c r="B30" i="8"/>
  <c r="G29" i="8"/>
  <c r="G28" i="8"/>
  <c r="G22" i="8"/>
  <c r="G21" i="8"/>
  <c r="G20" i="8"/>
  <c r="G19" i="8"/>
  <c r="B19" i="8"/>
  <c r="G18" i="8"/>
  <c r="E39" i="8"/>
  <c r="G49" i="8" s="1"/>
  <c r="G11" i="8"/>
  <c r="G10" i="8"/>
  <c r="G9" i="8"/>
  <c r="G8" i="8"/>
  <c r="B8" i="8"/>
  <c r="G7" i="8"/>
  <c r="G6" i="8"/>
  <c r="F28" i="6"/>
  <c r="H48" i="10" l="1"/>
  <c r="B50" i="10"/>
  <c r="C50" i="10"/>
  <c r="D50" i="10"/>
  <c r="G41" i="8"/>
  <c r="G39" i="8"/>
  <c r="H48" i="8" s="1"/>
  <c r="G17" i="8"/>
  <c r="H49" i="8" l="1"/>
  <c r="C42" i="5"/>
  <c r="B42" i="5"/>
  <c r="D28" i="5"/>
  <c r="D31" i="5"/>
  <c r="D42" i="5" s="1"/>
  <c r="E6" i="5"/>
  <c r="G20" i="5"/>
  <c r="G9" i="5"/>
  <c r="D7" i="5"/>
  <c r="G31" i="5" l="1"/>
  <c r="G42" i="5"/>
  <c r="D39" i="5"/>
  <c r="D48" i="5" s="1"/>
  <c r="D43" i="5"/>
  <c r="C44" i="5"/>
  <c r="B43" i="5"/>
  <c r="F39" i="5"/>
  <c r="B44" i="5"/>
  <c r="G32" i="5"/>
  <c r="D29" i="5"/>
  <c r="D40" i="5" s="1"/>
  <c r="B29" i="5"/>
  <c r="B28" i="5"/>
  <c r="E17" i="5"/>
  <c r="C18" i="5"/>
  <c r="B18" i="5"/>
  <c r="C17" i="5"/>
  <c r="B17" i="5"/>
  <c r="C43" i="5" l="1"/>
  <c r="G43" i="5" s="1"/>
  <c r="B40" i="5"/>
  <c r="D44" i="5"/>
  <c r="G44" i="5" s="1"/>
  <c r="G29" i="5"/>
  <c r="C30" i="5"/>
  <c r="B30" i="5"/>
  <c r="G28" i="5"/>
  <c r="G22" i="5"/>
  <c r="G21" i="5"/>
  <c r="B19" i="5"/>
  <c r="G11" i="5"/>
  <c r="G10" i="5"/>
  <c r="B6" i="5"/>
  <c r="B39" i="5" s="1"/>
  <c r="B48" i="5" s="1"/>
  <c r="C7" i="5"/>
  <c r="C40" i="5" s="1"/>
  <c r="E39" i="5"/>
  <c r="G49" i="5" s="1"/>
  <c r="C6" i="5"/>
  <c r="C39" i="5" s="1"/>
  <c r="C48" i="5" s="1"/>
  <c r="F36" i="4"/>
  <c r="G48" i="5" l="1"/>
  <c r="C50" i="5" s="1"/>
  <c r="B8" i="5"/>
  <c r="B41" i="5" s="1"/>
  <c r="G40" i="5"/>
  <c r="G39" i="5"/>
  <c r="C8" i="5"/>
  <c r="G7" i="5"/>
  <c r="G30" i="5"/>
  <c r="C19" i="5"/>
  <c r="G6" i="5"/>
  <c r="G18" i="5"/>
  <c r="G17" i="5"/>
  <c r="H48" i="5" l="1"/>
  <c r="H49" i="5"/>
  <c r="B50" i="5"/>
  <c r="D50" i="5"/>
  <c r="C41" i="5"/>
  <c r="G8" i="5"/>
  <c r="G19" i="5"/>
  <c r="G41" i="5" l="1"/>
</calcChain>
</file>

<file path=xl/sharedStrings.xml><?xml version="1.0" encoding="utf-8"?>
<sst xmlns="http://schemas.openxmlformats.org/spreadsheetml/2006/main" count="2507" uniqueCount="477">
  <si>
    <t>CORSO DI LAUREA IN INGEGNERIA INFORMATICA E DELL'AUTOMAZIONE - LT17</t>
  </si>
  <si>
    <t>INSEGNAMENTI CON TIPOLOGIA AFFIDAMENTO DEI A.A: 2013/2014</t>
  </si>
  <si>
    <t>S.S.D.</t>
  </si>
  <si>
    <t xml:space="preserve">Insegnamento/modulo </t>
  </si>
  <si>
    <t>T.A.F.</t>
  </si>
  <si>
    <t>tip.affidamento</t>
  </si>
  <si>
    <t>CFU totali</t>
  </si>
  <si>
    <t>CFU mod</t>
  </si>
  <si>
    <t>accorpamenti</t>
  </si>
  <si>
    <t>Docente</t>
  </si>
  <si>
    <t>S.S.D. doc</t>
  </si>
  <si>
    <t>Qualifica</t>
  </si>
  <si>
    <t xml:space="preserve">semestre </t>
  </si>
  <si>
    <t>anno</t>
  </si>
  <si>
    <t>MAT/05</t>
  </si>
  <si>
    <t>Analisi matematica\ 1° Modulo: Modulo I</t>
  </si>
  <si>
    <t>A</t>
  </si>
  <si>
    <t>CD</t>
  </si>
  <si>
    <t>curriculum A e B</t>
  </si>
  <si>
    <t>CINGOLANI</t>
  </si>
  <si>
    <t>RU</t>
  </si>
  <si>
    <t xml:space="preserve">1° </t>
  </si>
  <si>
    <t>I</t>
  </si>
  <si>
    <t>ING-IND/35</t>
  </si>
  <si>
    <t xml:space="preserve">Economia e organizzazione aziendale </t>
  </si>
  <si>
    <t>C</t>
  </si>
  <si>
    <t>contratto</t>
  </si>
  <si>
    <t>F. Iavernaro</t>
  </si>
  <si>
    <t>ING-INF/05</t>
  </si>
  <si>
    <t>Fondamenti di informatica</t>
  </si>
  <si>
    <t>CDP</t>
  </si>
  <si>
    <t>A. GUERRIERO</t>
  </si>
  <si>
    <t>PA</t>
  </si>
  <si>
    <t>MAT/03</t>
  </si>
  <si>
    <t>Geometria e algebra</t>
  </si>
  <si>
    <t>G. Raguso</t>
  </si>
  <si>
    <t>L-LIN/12</t>
  </si>
  <si>
    <t xml:space="preserve">Inglese </t>
  </si>
  <si>
    <t>E</t>
  </si>
  <si>
    <t>laboratorio linguistico</t>
  </si>
  <si>
    <t>MAT/08</t>
  </si>
  <si>
    <t>Calcolo Numerico</t>
  </si>
  <si>
    <t>G.Piazza</t>
  </si>
  <si>
    <t>2°</t>
  </si>
  <si>
    <t>Laboratorio di informatica</t>
  </si>
  <si>
    <t>F</t>
  </si>
  <si>
    <t>V. Bevilacqua</t>
  </si>
  <si>
    <t>Analisi matematica\ 2° Modulo: Modulo II</t>
  </si>
  <si>
    <t>E. CAPONIO</t>
  </si>
  <si>
    <t xml:space="preserve">2° </t>
  </si>
  <si>
    <t>FIS/01</t>
  </si>
  <si>
    <t>Fisica generale A\ 1° modulo: Modulo I</t>
  </si>
  <si>
    <t>M. BRAMBILLA</t>
  </si>
  <si>
    <t>Fisica generale A\ 2° modulo: Modulo II</t>
  </si>
  <si>
    <t>ING-IND/31</t>
  </si>
  <si>
    <t>Elettrotecnica</t>
  </si>
  <si>
    <t>G. ACCIANI</t>
  </si>
  <si>
    <t>1°</t>
  </si>
  <si>
    <t>II</t>
  </si>
  <si>
    <t>Fisica Generale B</t>
  </si>
  <si>
    <t>M.T.CHIARADIA</t>
  </si>
  <si>
    <t>ING-INF/04</t>
  </si>
  <si>
    <t>Fondamenti di Automatica\ 1° Modulo: Analisi di Sistemi di controllo</t>
  </si>
  <si>
    <t>B</t>
  </si>
  <si>
    <t>G. Iacobellis</t>
  </si>
  <si>
    <t>Metodi e Modelli per l'Ingegneria</t>
  </si>
  <si>
    <t>M.P. FANTI</t>
  </si>
  <si>
    <t>PO</t>
  </si>
  <si>
    <t>Calcolatori Elettronici</t>
  </si>
  <si>
    <t>F. MARINO</t>
  </si>
  <si>
    <t>ING-INF/03</t>
  </si>
  <si>
    <t>Fondamenti delle Telecomunicazioni</t>
  </si>
  <si>
    <t>C. Passiatore</t>
  </si>
  <si>
    <t>Fondamenti di Automatica\ 2° Modulo: Progettazione di Sistemi di controllo</t>
  </si>
  <si>
    <t>S. MASCOLO</t>
  </si>
  <si>
    <t>ING-INF/01</t>
  </si>
  <si>
    <t>Fondamenti di Elettronica</t>
  </si>
  <si>
    <t>De Venuto</t>
  </si>
  <si>
    <t>Automazione e Controllo Digitale - I parte</t>
  </si>
  <si>
    <t>accorpato Controllo digitale MIL</t>
  </si>
  <si>
    <t>B. Turchiano</t>
  </si>
  <si>
    <t>III</t>
  </si>
  <si>
    <t>I anno</t>
  </si>
  <si>
    <t>ING-INF/07</t>
  </si>
  <si>
    <t>Fondamenti della Misurazione</t>
  </si>
  <si>
    <t>M. SAVINO</t>
  </si>
  <si>
    <t>Ingegneria del Software</t>
  </si>
  <si>
    <t>Contratto</t>
  </si>
  <si>
    <t>M. Mongiello</t>
  </si>
  <si>
    <t>ING-IND/32</t>
  </si>
  <si>
    <t>Macchine  Elettriche\ 1° Modulo</t>
  </si>
  <si>
    <t>mutuato LIL</t>
  </si>
  <si>
    <t>STASI</t>
  </si>
  <si>
    <t>Sistemi Operativi\ 1° Modulo: Fondamenti dei Sistemi Operativi</t>
  </si>
  <si>
    <t>accorpato con MIA</t>
  </si>
  <si>
    <t>M. RUTA</t>
  </si>
  <si>
    <t>Automazione e Controllo Digitale - II parte</t>
  </si>
  <si>
    <t>Basi di Dati e Sistemi Informativi</t>
  </si>
  <si>
    <t>E. DI SCIASCIO</t>
  </si>
  <si>
    <t>Macchine Elettriche\ 2° Modulo</t>
  </si>
  <si>
    <t>mutuato da LIL</t>
  </si>
  <si>
    <t xml:space="preserve">STASI </t>
  </si>
  <si>
    <t>ING-IND/13</t>
  </si>
  <si>
    <t>Meccanica Applicata</t>
  </si>
  <si>
    <t>CONTURSI</t>
  </si>
  <si>
    <t>Reti di Telecomunicazioni</t>
  </si>
  <si>
    <t>accorpato con LITZ-BA</t>
  </si>
  <si>
    <t>G. BOGGIA</t>
  </si>
  <si>
    <t>Sistemi Operativi\ 2° Modulo: Sistemi Operativi Distribuiti</t>
  </si>
  <si>
    <t>legenda:</t>
  </si>
  <si>
    <t>A: attività di base</t>
  </si>
  <si>
    <t>B: attività caratterizzante</t>
  </si>
  <si>
    <t>C: attività affini o integrative</t>
  </si>
  <si>
    <t>E: lingua</t>
  </si>
  <si>
    <t>F: altre attività formative</t>
  </si>
  <si>
    <t>Contratti</t>
  </si>
  <si>
    <t>Totali</t>
  </si>
  <si>
    <t>Mutuati</t>
  </si>
  <si>
    <t>Altro</t>
  </si>
  <si>
    <t>TOTALI</t>
  </si>
  <si>
    <t>Accorp.</t>
  </si>
  <si>
    <t>II anno</t>
  </si>
  <si>
    <t>III anno</t>
  </si>
  <si>
    <t>Supplenze</t>
  </si>
  <si>
    <t>DOCENZA IN CFU</t>
  </si>
  <si>
    <t>CORSO DI LAUREA IN INGEGNERIA ELETTRICA</t>
  </si>
  <si>
    <t>tipologia affidamento</t>
  </si>
  <si>
    <t>Geomatria e algebra</t>
  </si>
  <si>
    <t>LARATO</t>
  </si>
  <si>
    <t>CHIM/07</t>
  </si>
  <si>
    <t>Chimica e complementi di chimica</t>
  </si>
  <si>
    <t>LATRONICO</t>
  </si>
  <si>
    <t>ING-IND/15</t>
  </si>
  <si>
    <t>Metodi di rappresentazione tecnica</t>
  </si>
  <si>
    <t>UVA</t>
  </si>
  <si>
    <t>MASIELLO</t>
  </si>
  <si>
    <t>Fisica generale \ 2° modulo: Modulo II</t>
  </si>
  <si>
    <t>IASELLI</t>
  </si>
  <si>
    <t>Fisica generale \ 1° modulo: Modulo I</t>
  </si>
  <si>
    <t xml:space="preserve">CD </t>
  </si>
  <si>
    <t>MY</t>
  </si>
  <si>
    <t>Economia ed organizzazione aziendale</t>
  </si>
  <si>
    <t>T. Savino</t>
  </si>
  <si>
    <t>Milella</t>
  </si>
  <si>
    <t>D. Daleno</t>
  </si>
  <si>
    <t>L-LIN/112</t>
  </si>
  <si>
    <t>Inglese I</t>
  </si>
  <si>
    <t>non assegnato</t>
  </si>
  <si>
    <t>Metodi numerici per l'ingegneria</t>
  </si>
  <si>
    <t>POLITI</t>
  </si>
  <si>
    <t>Elettronica Applicata</t>
  </si>
  <si>
    <t>MARZOCCA</t>
  </si>
  <si>
    <t>Macchine Elettriche</t>
  </si>
  <si>
    <t>accorpato a LIFA</t>
  </si>
  <si>
    <t>ING-IND/08</t>
  </si>
  <si>
    <t>Termodinamica applicata ai Sistemi energetici</t>
  </si>
  <si>
    <t>D'AMBROSIO</t>
  </si>
  <si>
    <t>LATTARULO</t>
  </si>
  <si>
    <t>Fisica Sperimentale</t>
  </si>
  <si>
    <t>Misure Elettriche</t>
  </si>
  <si>
    <t>CAVONE</t>
  </si>
  <si>
    <t>ING-IND/33</t>
  </si>
  <si>
    <t>Distribuzione e utilizzazione dell'Energia Elettrica</t>
  </si>
  <si>
    <t>DE TUGLIE</t>
  </si>
  <si>
    <t>Impianti Elettrici</t>
  </si>
  <si>
    <t>LA SCALA</t>
  </si>
  <si>
    <t>Controlli Automatici</t>
  </si>
  <si>
    <t>G.MAIONE</t>
  </si>
  <si>
    <t>Elettronica di Potenza</t>
  </si>
  <si>
    <t>A. Dell'Aquila</t>
  </si>
  <si>
    <t>Inglese II</t>
  </si>
  <si>
    <t>accorpato MIL</t>
  </si>
  <si>
    <t>R. Barile</t>
  </si>
  <si>
    <t>CORSO DI LAUREA IN INGEGNERIA ELETTRONICA E DELLE TELECOMUNICAZIONI - BARI</t>
  </si>
  <si>
    <t>INSEGNAMENTI CON TIPOLOGIA AFFIDAMENTO DEI - A.A. 2013/2014</t>
  </si>
  <si>
    <t>ELN - TLC</t>
  </si>
  <si>
    <t>T. Politi</t>
  </si>
  <si>
    <t>MASTRONARDI</t>
  </si>
  <si>
    <t>ABATANGELO</t>
  </si>
  <si>
    <t>D'AVENIA</t>
  </si>
  <si>
    <t>V. Giordano</t>
  </si>
  <si>
    <t>Roberta Pellegrino</t>
  </si>
  <si>
    <t>F. Di Niso</t>
  </si>
  <si>
    <t>Pascoschi</t>
  </si>
  <si>
    <t>Comunicazioni Elettriche\ 1° Modulo: Introduzione ai Processi Aleatori</t>
  </si>
  <si>
    <t>BOGGIA</t>
  </si>
  <si>
    <t>CHIARADIA</t>
  </si>
  <si>
    <t>ING-INF/02</t>
  </si>
  <si>
    <t>Campi Elettromagnetici</t>
  </si>
  <si>
    <t>PETRUZZELLI</t>
  </si>
  <si>
    <t>Comunicazioni Elettriche\ 2° Modulo: Fondamenti di Telecomunicazioni</t>
  </si>
  <si>
    <t>CDA</t>
  </si>
  <si>
    <t>CAFFORIO</t>
  </si>
  <si>
    <t>Fondamenti di Dispositivi Elettronici</t>
  </si>
  <si>
    <t>ELN</t>
  </si>
  <si>
    <t>PERRI</t>
  </si>
  <si>
    <t>Mat/05</t>
  </si>
  <si>
    <t>Complementi di Analisi Matematica</t>
  </si>
  <si>
    <t>BARTOLO</t>
  </si>
  <si>
    <t>Fondamenti di Automatica\ 2° Modulo: Progettazione di Sistemi di Controllo</t>
  </si>
  <si>
    <t>DOTOLI</t>
  </si>
  <si>
    <t>Chimica</t>
  </si>
  <si>
    <t>GALLO</t>
  </si>
  <si>
    <t xml:space="preserve">Fondamenti di Teoria dei Circuiti </t>
  </si>
  <si>
    <t>M. Carpentieri</t>
  </si>
  <si>
    <t>Fondamenti di Automatica\ 1° Modulo: Analisi di Sistemi di Controllo</t>
  </si>
  <si>
    <t>A.M.Mangini</t>
  </si>
  <si>
    <t>Fondamenti di Sistemi Operativi</t>
  </si>
  <si>
    <t>diretto Direttore</t>
  </si>
  <si>
    <t>accorpato a MIZ</t>
  </si>
  <si>
    <t>Piscitelli</t>
  </si>
  <si>
    <t>Fondamenti di Optoelettronica</t>
  </si>
  <si>
    <t>PASSARO</t>
  </si>
  <si>
    <t>Misure e Strumentazione Elettroniche</t>
  </si>
  <si>
    <t>GIAQUINTO</t>
  </si>
  <si>
    <t>Progettazione Automatica di Circuiti Elettronici</t>
  </si>
  <si>
    <t>DE VENUTO</t>
  </si>
  <si>
    <t>MUTUATO LIFA</t>
  </si>
  <si>
    <t>Elaborazione numerica dei Segnali</t>
  </si>
  <si>
    <t>accorpato con MIT_BA</t>
  </si>
  <si>
    <t>1°-2°</t>
  </si>
  <si>
    <t>Fondamenti di Elettronica\ 2° Modulo: Elettronica Analogica</t>
  </si>
  <si>
    <t>CORSI</t>
  </si>
  <si>
    <t>Fondamenti di Elettronica dei Sistemi Digitali</t>
  </si>
  <si>
    <t>GIORGIO</t>
  </si>
  <si>
    <t>Fondamenti di Elettronica\ 1° Modulo: Circuiti Elettronici Elementari</t>
  </si>
  <si>
    <t>Matarrese</t>
  </si>
  <si>
    <t>Microonde e Antenne\1° Modulo: Microonde</t>
  </si>
  <si>
    <t>CALO'</t>
  </si>
  <si>
    <t>Microonde e Antenne\2° Modulo: Fondamenti di Antenne</t>
  </si>
  <si>
    <t>Calò giovanna</t>
  </si>
  <si>
    <t>CORSO DI LAUREA IN INGEGNERIA ELETTRONICA E DELLE TELECOMUNICAZIONI - TA</t>
  </si>
  <si>
    <t>accorpato</t>
  </si>
  <si>
    <t>GIGLIETTO</t>
  </si>
  <si>
    <t>Analisi matematica mod.1 e mod.2</t>
  </si>
  <si>
    <t>GRECO</t>
  </si>
  <si>
    <t>Fondamenti della Misurazione e Metrologia</t>
  </si>
  <si>
    <t>SAVINO</t>
  </si>
  <si>
    <t>CHIM/05</t>
  </si>
  <si>
    <t>Romanazzi</t>
  </si>
  <si>
    <t>SCOZZI</t>
  </si>
  <si>
    <t>BEVILACQUA</t>
  </si>
  <si>
    <t>Caliandro</t>
  </si>
  <si>
    <t>Berardi Marco</t>
  </si>
  <si>
    <t>Satriano</t>
  </si>
  <si>
    <t>ING-IND/22</t>
  </si>
  <si>
    <t>Tecnologie dei Materiali e fisica tecnica\ 1° modulo: Tecnologia dei materiali</t>
  </si>
  <si>
    <t>Notarnicola</t>
  </si>
  <si>
    <t>Tecnologie dei Materiali e fisica tecnica\ 2° modulo: Fisica tecnica</t>
  </si>
  <si>
    <t>cda</t>
  </si>
  <si>
    <t>Stefanizzi</t>
  </si>
  <si>
    <t>bandito da DMMM</t>
  </si>
  <si>
    <t>CAMARDA</t>
  </si>
  <si>
    <t>bandito da Dicatech</t>
  </si>
  <si>
    <t>ROMANAZZI</t>
  </si>
  <si>
    <t>VANNELLA</t>
  </si>
  <si>
    <t>STRICCOLI</t>
  </si>
  <si>
    <t>D. Naso</t>
  </si>
  <si>
    <t>LINO</t>
  </si>
  <si>
    <t>G. Nico</t>
  </si>
  <si>
    <t>G. De Scisciolo</t>
  </si>
  <si>
    <t>Campi e circuiti elettromagnetici\ 1° modulo: campi elettromagnetici</t>
  </si>
  <si>
    <t>PRUDENZANO</t>
  </si>
  <si>
    <t>CIMINELLI</t>
  </si>
  <si>
    <t>Campi e circuiti elettromagnetici\ 2° modulo: circuiti elettromagnetici</t>
  </si>
  <si>
    <t>D 'ORAZIO</t>
  </si>
  <si>
    <t>ING_INF/07</t>
  </si>
  <si>
    <t>Misure elettroniche\ 1° Modulo: Misure e Strumentazione Elettroniche</t>
  </si>
  <si>
    <t>ANDRIA</t>
  </si>
  <si>
    <t>DE LEONARDIS</t>
  </si>
  <si>
    <t>Fondamenti di sistemi informativi</t>
  </si>
  <si>
    <t>DI NOIA</t>
  </si>
  <si>
    <t>Misure elettroniche\ 2° Modulo: Metodi e laboratorio di Misure</t>
  </si>
  <si>
    <t>LANZOLLA</t>
  </si>
  <si>
    <t>bandito da DICATECH</t>
  </si>
  <si>
    <t>Fonadamenti di elettronica dei sistemi digitali</t>
  </si>
  <si>
    <t>F. Dell'Olio</t>
  </si>
  <si>
    <t>CORSO DI LAUREA MAGISTRALE IN INGEGNERIA DELL'AUTOMAZIONE</t>
  </si>
  <si>
    <t>Sensori e trasduttori</t>
  </si>
  <si>
    <t>ATTIVISSIMO</t>
  </si>
  <si>
    <t>Maccanica dei robot</t>
  </si>
  <si>
    <t>M. FOGLIA</t>
  </si>
  <si>
    <t>1°e 2°</t>
  </si>
  <si>
    <t>Teoria dei sistemi dinamici</t>
  </si>
  <si>
    <t>TURCHIANO</t>
  </si>
  <si>
    <t>Stima e controllo di sistemi dinamici</t>
  </si>
  <si>
    <t>FANTI</t>
  </si>
  <si>
    <t>Ottimizzazione di processi discreti</t>
  </si>
  <si>
    <t>Meloni Carlo</t>
  </si>
  <si>
    <t>Sistemi operativi\ 1° Modulo: Fondamenti di sistemi operativi</t>
  </si>
  <si>
    <t>MUTUATO da LIFA</t>
  </si>
  <si>
    <t>RUTA</t>
  </si>
  <si>
    <t>Internet of things</t>
  </si>
  <si>
    <t>accorpato con MIZ e MIF</t>
  </si>
  <si>
    <t>GRIECO</t>
  </si>
  <si>
    <t>Sistemi operativi\ 2° Modulo: Sistemi operativi distribuiti</t>
  </si>
  <si>
    <t>Elettronica per sensori e trasduttori</t>
  </si>
  <si>
    <t>mutuato da MIT_BA</t>
  </si>
  <si>
    <t>Azionamenti elettrici per l'automazione\ 2° Modulo: Controllo di azionamenti elettrici</t>
  </si>
  <si>
    <t>Accorpato Controllo di azionamenti elettrici MIL</t>
  </si>
  <si>
    <t>CUPERTINO</t>
  </si>
  <si>
    <t>Identificazione e controllo intelligente</t>
  </si>
  <si>
    <t>NASO</t>
  </si>
  <si>
    <t>Controllo dei robot</t>
  </si>
  <si>
    <t>E. Mininno</t>
  </si>
  <si>
    <t>Azionamenti elettrici per l'automazione\ 1° Modulo: Elettronica di potenza</t>
  </si>
  <si>
    <t>accorpato con LIL</t>
  </si>
  <si>
    <t>CORSO DI LAUREA MAGISTRALE IN INGEGNERIA INFORMATICA</t>
  </si>
  <si>
    <t>Elaborazione di immagini e visione artificiale\ 1° Modulo: Elaborazione di immagini</t>
  </si>
  <si>
    <t>S.I. e  S.P.</t>
  </si>
  <si>
    <t>GUERRIERO</t>
  </si>
  <si>
    <t>Elaborazione di immagini e visione artificiale\ 2° Modulo: Visione artificiale</t>
  </si>
  <si>
    <t>MARINO</t>
  </si>
  <si>
    <t>Metodi di ottimizzazione</t>
  </si>
  <si>
    <t>PIAZZA</t>
  </si>
  <si>
    <t>Grafi e combinatoria</t>
  </si>
  <si>
    <t>Metodi di controllo nei sistemi di elaborazione e telecomunicazione</t>
  </si>
  <si>
    <t>MASCOLO</t>
  </si>
  <si>
    <t>Modellistica dei sistemi ad eventi discreti</t>
  </si>
  <si>
    <t>Sicurezza informatica e sistemi distribuiti\1° Modulo: Sicurezza informatica</t>
  </si>
  <si>
    <t>Interazione uomo-macchina</t>
  </si>
  <si>
    <t>Internet of tinghs</t>
  </si>
  <si>
    <t>MUTUATO DA MIA</t>
  </si>
  <si>
    <t>Sicurezza informatica e sistemi distribuiti\2° Modulo: Sistemi distribuiti</t>
  </si>
  <si>
    <t>CASTELLANO</t>
  </si>
  <si>
    <t>Sistemi digitali programmabili</t>
  </si>
  <si>
    <t>DELLO RUSSO</t>
  </si>
  <si>
    <t xml:space="preserve">ING.INF/05 </t>
  </si>
  <si>
    <t>Linguaggi formali e compilatori</t>
  </si>
  <si>
    <t>G. Piscitelli</t>
  </si>
  <si>
    <t>Modelli di e-business e Business Intelligence</t>
  </si>
  <si>
    <t>U. Panniello</t>
  </si>
  <si>
    <t>Linguaggi e tecnologie web\ 1° Modulo: Linguaggi per il web</t>
  </si>
  <si>
    <t>DI LECCE</t>
  </si>
  <si>
    <t>Sistemi programmabili</t>
  </si>
  <si>
    <t>Ingegneria del Software avanzata</t>
  </si>
  <si>
    <t>MONGIELLO</t>
  </si>
  <si>
    <t>Logica e intelligenza artificiale</t>
  </si>
  <si>
    <t>Linguaggi e tecnologie web\ 2° Modulo: Tecnologie e sistemi web-oriented</t>
  </si>
  <si>
    <t>F. SCIOSCIA</t>
  </si>
  <si>
    <t>CORSO DI LAUREA MAGISTRALE IN INGEGNERIA ELETTRICA</t>
  </si>
  <si>
    <t>Materiali per l'ingegneria elettrica</t>
  </si>
  <si>
    <t>ACCIANI</t>
  </si>
  <si>
    <t>Reti elettriche lineari e non lineari\ 2° Modulo: Tecniche di sintesidi reti elettriche</t>
  </si>
  <si>
    <t>Energia e automazione</t>
  </si>
  <si>
    <t>CARNIMEO</t>
  </si>
  <si>
    <t>Reti elettriche lineari e non lineari\1° Modulo: Tecniche di analisi di reti elettriche</t>
  </si>
  <si>
    <t>Progettazione di impianti elettrici</t>
  </si>
  <si>
    <t>Controllo digitale</t>
  </si>
  <si>
    <t>Energia e automazione - Accorpato automazione e controllo digitale mod.1 LIFA</t>
  </si>
  <si>
    <t>Strumentazione digitale ed elaborazione del segnale di misura</t>
  </si>
  <si>
    <t>TROTTA</t>
  </si>
  <si>
    <t>Sistemi elettrici per l'energia\ 1° Modulo: Economia dei sistemi elettrici</t>
  </si>
  <si>
    <t>TROVATO</t>
  </si>
  <si>
    <t>Sistemi elettrici per l'energia\ 2° Modulo: Dinamica dei sistemi elettrici</t>
  </si>
  <si>
    <t>Gestione intelligente degli impianti elettrici ad uso civile</t>
  </si>
  <si>
    <t>BRONZINI</t>
  </si>
  <si>
    <t>Macchine ed energetica</t>
  </si>
  <si>
    <t>TORRESI</t>
  </si>
  <si>
    <t>Automazione dei sistemi elettrici per l'energia</t>
  </si>
  <si>
    <t>diretto direttore</t>
  </si>
  <si>
    <t>Torelli</t>
  </si>
  <si>
    <t>Automazione dei sistemi elettrici industriali</t>
  </si>
  <si>
    <t>SBRIZZAI</t>
  </si>
  <si>
    <t>Sicurezza elettrica e normativa nel settore elettrico\ 1° modulo</t>
  </si>
  <si>
    <t>CAFARO</t>
  </si>
  <si>
    <t>Sicurezza elettrica e normativa nel settore elettrico\ 2° modulo</t>
  </si>
  <si>
    <t>Misure per l'automazione</t>
  </si>
  <si>
    <t>Azionamenti Elettrici\2° Modulo: Controllo di azionamenti elettrici</t>
  </si>
  <si>
    <t>mutuato da MIA</t>
  </si>
  <si>
    <t>Cupertino</t>
  </si>
  <si>
    <t>Smart grids per la generazione distribuita</t>
  </si>
  <si>
    <t>DI CORATO</t>
  </si>
  <si>
    <t>Azionamenti Elettrici\1° Modulo: Modelli dinamici delle macchine elettriche</t>
  </si>
  <si>
    <t>F. Cupertino</t>
  </si>
  <si>
    <t>Metodi e misure per l'illuminazione artificiale</t>
  </si>
  <si>
    <t>COVITTI</t>
  </si>
  <si>
    <t>Conversione statica dell'energia</t>
  </si>
  <si>
    <t>R. Mastromauro</t>
  </si>
  <si>
    <t>CORSO DI LAUREA MAGISTRALE IN INGEGNERIA ELETTRONICA - BA</t>
  </si>
  <si>
    <t>Biocompatibilità elettromagnetica\2° Modulo: Modulo II</t>
  </si>
  <si>
    <t>Complementi di elettronica analogica</t>
  </si>
  <si>
    <t>SE-SEB</t>
  </si>
  <si>
    <t>Progettazione di sistemi elettronici integrati</t>
  </si>
  <si>
    <t>Sistemi radianti e compatibilità elettromagnetica \ 1° Modulo: Sistemi radianti</t>
  </si>
  <si>
    <t>BOZZETTI</t>
  </si>
  <si>
    <t>Sistemi radianti e compatibilità elettromagnetica\ 2° Modulo: Compatibilità elettromagnetica</t>
  </si>
  <si>
    <t>Elaborazione numerica dei segnali\ 1° Modulo: Modulo I</t>
  </si>
  <si>
    <t>Mutuato LITZ BA</t>
  </si>
  <si>
    <t>accorpato a MIA</t>
  </si>
  <si>
    <t>Propagazione guidata</t>
  </si>
  <si>
    <t>MUTUATO MIZ</t>
  </si>
  <si>
    <t>D'ORAZIO</t>
  </si>
  <si>
    <t>Dispositivi elettronici avanzati</t>
  </si>
  <si>
    <t>Elaborazione numerica dei segnali\ 2° Modulo: Modulo II</t>
  </si>
  <si>
    <t>Informatica medica</t>
  </si>
  <si>
    <t>Biocompatibilità elettromagnetica\1° Modulo: Modulo I</t>
  </si>
  <si>
    <t>MESCIA</t>
  </si>
  <si>
    <t>Sistemi elettronici digitali</t>
  </si>
  <si>
    <t>RIZZI</t>
  </si>
  <si>
    <t xml:space="preserve">Sistemi satellitari per il telerilevamento e la localizzazione </t>
  </si>
  <si>
    <t>accorpato MIZ</t>
  </si>
  <si>
    <t>L. Guerriero</t>
  </si>
  <si>
    <t>Fotonica</t>
  </si>
  <si>
    <t>Sistemi micro e nano-elettronici e optoelettronici\ 1° Modulo: Dispositivi e sistemi per l'optoelettronica</t>
  </si>
  <si>
    <t>Laboratorio di fotonica</t>
  </si>
  <si>
    <t>Passaro</t>
  </si>
  <si>
    <t>Sistemi di misura e certificazione\ 2° Modulo: affidabilità e certificazione di qualità</t>
  </si>
  <si>
    <t>Sistemi micro e nano-elettronici e optoelettronici\ 2° Modulo: sistemi micro e nano-elettronici</t>
  </si>
  <si>
    <t>Biosensori\ 1° modulo: Sensori e trasduttori</t>
  </si>
  <si>
    <t>Biosensori\ 2° modulo: strumentazione elettronica biomedicale</t>
  </si>
  <si>
    <t>Sistemi di misura e certificazione\ 1° Modulo: strumentazione digitale programmabile</t>
  </si>
  <si>
    <t>F. Adamo</t>
  </si>
  <si>
    <t>M. Rizzi</t>
  </si>
  <si>
    <t>Tecnologie dei microsistemi</t>
  </si>
  <si>
    <t>D</t>
  </si>
  <si>
    <t>Laboratorio di sistemi elettronici digitali</t>
  </si>
  <si>
    <t>M. D'Aloia</t>
  </si>
  <si>
    <t>CORSO DI LAUREA MAGISTRALE IN INGEGNERIA ELETTRONICA - TA</t>
  </si>
  <si>
    <t>Sensori e Trasduttori</t>
  </si>
  <si>
    <t>F. Attivissimo</t>
  </si>
  <si>
    <t xml:space="preserve">Sistemi a Microonde e Ottici\ 1° Modulo </t>
  </si>
  <si>
    <t xml:space="preserve">contratto </t>
  </si>
  <si>
    <t>Mescia</t>
  </si>
  <si>
    <t>Sistemi nanometrici per l'elettronica e l'optoelettronica</t>
  </si>
  <si>
    <t>C. Ciminelli</t>
  </si>
  <si>
    <t>Tecniche di A.I. nei sistemi informativi speciali\ 1° Modulo</t>
  </si>
  <si>
    <t>A.L. Mignolo</t>
  </si>
  <si>
    <t>ING-INF-01</t>
  </si>
  <si>
    <t>Abilità di optoelettronica</t>
  </si>
  <si>
    <t>Controllo sullo stato di sistemi dinamici</t>
  </si>
  <si>
    <t>L. De Cicco</t>
  </si>
  <si>
    <t xml:space="preserve">Sistemi a Microonde e Ottici\ 2° Modulo </t>
  </si>
  <si>
    <t>F. Prudenzano</t>
  </si>
  <si>
    <t>Tecniche di A.I. nei sistemi informativi speciali\ 2° Modulo</t>
  </si>
  <si>
    <t>CORSO DI LAUREA MAGISTRALE IN INGEGNERIA DELLE TELECOMUNICAZIONI</t>
  </si>
  <si>
    <t>Elettronica per telecomunicazioni</t>
  </si>
  <si>
    <t>SRO-SRT</t>
  </si>
  <si>
    <t>AVITABILE</t>
  </si>
  <si>
    <t>Metodi numerici per l'elaborazione dei segnali\ 1° Modulo: Analisi numerica per l'elaborazione dei segnali</t>
  </si>
  <si>
    <t>Componenti e circuiti ottici</t>
  </si>
  <si>
    <t>1° e 2°</t>
  </si>
  <si>
    <t>Progettazione di sitemi elettronici ad alta frequenza</t>
  </si>
  <si>
    <t>accorpato a MIT_BA</t>
  </si>
  <si>
    <t>G. Avitabile</t>
  </si>
  <si>
    <t>Reti radiomobili</t>
  </si>
  <si>
    <t>G. Boggia</t>
  </si>
  <si>
    <t>a scelta da paniere</t>
  </si>
  <si>
    <t>Matematica discreta</t>
  </si>
  <si>
    <t xml:space="preserve"> </t>
  </si>
  <si>
    <t>Teoria del traffico nelle reti di telecomunicazioni</t>
  </si>
  <si>
    <t>Tecniche delle alte frequenze</t>
  </si>
  <si>
    <t>Misure per telecomunicazioni</t>
  </si>
  <si>
    <t>ADAMO</t>
  </si>
  <si>
    <t>mutuato dal MIF</t>
  </si>
  <si>
    <t>Metodi numerici per l'elaborazione dei segnali\ 2° Modulo: Elaborazione statistica dei segnali</t>
  </si>
  <si>
    <t>GUARAGNELLA</t>
  </si>
  <si>
    <t>Sistemi ottici per le  telecomunicazioni</t>
  </si>
  <si>
    <t>Sistemi di telecomunicazione</t>
  </si>
  <si>
    <t>GUCCIONE</t>
  </si>
  <si>
    <t>Laboratorio di internet</t>
  </si>
  <si>
    <t>G. Rubolino</t>
  </si>
  <si>
    <t>Internet of Things</t>
  </si>
  <si>
    <t>IUS/10</t>
  </si>
  <si>
    <t>Diritto pubblico nelle telecomunicazioni</t>
  </si>
  <si>
    <t>G. Guzzardo</t>
  </si>
  <si>
    <t>Sicurezza nelle reti</t>
  </si>
  <si>
    <t>G. Piro</t>
  </si>
  <si>
    <t>Fondamenti di sistemi operativi</t>
  </si>
  <si>
    <t>mutuato da LITZ_BA</t>
  </si>
  <si>
    <t>accorpato MIT_BA</t>
  </si>
  <si>
    <t>TOT</t>
  </si>
  <si>
    <t>TOT %</t>
  </si>
  <si>
    <t>Suppl&amp;contr</t>
  </si>
  <si>
    <t>SOLO SUPPLENZE E CONTRATTI</t>
  </si>
  <si>
    <t>Car. Did.</t>
  </si>
  <si>
    <t>Car. Did.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</si>
</sst>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8"/>
      <color theme="1"/>
      <name val="Arial"/>
      <family val="2"/>
    </font>
    <font>
      <sz val="16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9C0006"/>
      <name val="Arial"/>
      <family val="2"/>
    </font>
    <font>
      <sz val="11"/>
      <name val="Arial"/>
      <family val="2"/>
    </font>
    <font>
      <sz val="9"/>
      <color rgb="FF00206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</borders>
  <cellStyleXfs count="2">
    <xf numFmtId="0" fontId="0" fillId="0" borderId="0"/>
    <xf numFmtId="0" fontId="13" fillId="4" borderId="0" applyNumberFormat="0" applyBorder="0" applyAlignment="0" applyProtection="0"/>
  </cellStyleXfs>
  <cellXfs count="12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 applyAlignment="1"/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5" fillId="0" borderId="0" xfId="0" applyFont="1"/>
    <xf numFmtId="0" fontId="6" fillId="2" borderId="1" xfId="0" applyFont="1" applyFill="1" applyBorder="1"/>
    <xf numFmtId="0" fontId="7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7" fillId="0" borderId="0" xfId="0" applyFont="1" applyFill="1"/>
    <xf numFmtId="0" fontId="8" fillId="0" borderId="0" xfId="0" applyFont="1" applyFill="1"/>
    <xf numFmtId="0" fontId="8" fillId="0" borderId="0" xfId="0" applyFont="1"/>
    <xf numFmtId="0" fontId="8" fillId="3" borderId="0" xfId="0" applyFont="1" applyFill="1"/>
    <xf numFmtId="0" fontId="7" fillId="2" borderId="1" xfId="0" applyFont="1" applyFill="1" applyBorder="1"/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7" fillId="0" borderId="1" xfId="0" applyFont="1" applyFill="1" applyBorder="1"/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0" fontId="7" fillId="0" borderId="0" xfId="0" applyFont="1" applyFill="1" applyBorder="1"/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/>
    <xf numFmtId="0" fontId="7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2" fillId="0" borderId="0" xfId="0" applyFont="1" applyAlignment="1"/>
    <xf numFmtId="0" fontId="6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/>
    <xf numFmtId="0" fontId="2" fillId="0" borderId="0" xfId="0" applyFont="1" applyAlignment="1"/>
    <xf numFmtId="0" fontId="9" fillId="0" borderId="0" xfId="0" applyFont="1" applyAlignment="1"/>
    <xf numFmtId="0" fontId="10" fillId="0" borderId="0" xfId="0" applyFont="1"/>
    <xf numFmtId="0" fontId="5" fillId="0" borderId="0" xfId="0" applyFont="1" applyFill="1" applyAlignment="1"/>
    <xf numFmtId="0" fontId="0" fillId="0" borderId="0" xfId="0" applyFill="1"/>
    <xf numFmtId="0" fontId="0" fillId="3" borderId="0" xfId="0" applyFill="1"/>
    <xf numFmtId="0" fontId="7" fillId="2" borderId="1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1" fillId="0" borderId="0" xfId="0" applyFont="1"/>
    <xf numFmtId="0" fontId="5" fillId="0" borderId="0" xfId="0" applyFont="1" applyAlignment="1"/>
    <xf numFmtId="0" fontId="12" fillId="0" borderId="0" xfId="0" applyFont="1" applyFill="1"/>
    <xf numFmtId="0" fontId="0" fillId="2" borderId="1" xfId="0" applyFill="1" applyBorder="1"/>
    <xf numFmtId="0" fontId="7" fillId="2" borderId="0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center"/>
    </xf>
    <xf numFmtId="0" fontId="12" fillId="2" borderId="0" xfId="0" applyFont="1" applyFill="1" applyBorder="1"/>
    <xf numFmtId="0" fontId="12" fillId="2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4" fillId="2" borderId="1" xfId="1" applyFont="1" applyFill="1" applyBorder="1" applyAlignment="1">
      <alignment horizontal="center"/>
    </xf>
    <xf numFmtId="0" fontId="8" fillId="0" borderId="5" xfId="0" applyFont="1" applyBorder="1"/>
    <xf numFmtId="0" fontId="11" fillId="0" borderId="0" xfId="0" applyFont="1" applyAlignment="1">
      <alignment wrapText="1"/>
    </xf>
    <xf numFmtId="0" fontId="3" fillId="2" borderId="1" xfId="0" applyFont="1" applyFill="1" applyBorder="1" applyAlignment="1"/>
    <xf numFmtId="0" fontId="8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0" fillId="2" borderId="1" xfId="0" applyFill="1" applyBorder="1" applyAlignment="1">
      <alignment horizontal="center"/>
    </xf>
    <xf numFmtId="0" fontId="8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7" fillId="0" borderId="1" xfId="0" applyFont="1" applyBorder="1" applyAlignment="1">
      <alignment vertical="top"/>
    </xf>
    <xf numFmtId="0" fontId="7" fillId="0" borderId="1" xfId="0" applyFont="1" applyFill="1" applyBorder="1" applyAlignment="1">
      <alignment vertical="top"/>
    </xf>
    <xf numFmtId="0" fontId="6" fillId="0" borderId="1" xfId="0" applyFont="1" applyBorder="1"/>
    <xf numFmtId="0" fontId="0" fillId="0" borderId="0" xfId="0" applyBorder="1"/>
    <xf numFmtId="0" fontId="7" fillId="2" borderId="4" xfId="0" applyFont="1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Fill="1" applyAlignment="1"/>
    <xf numFmtId="0" fontId="9" fillId="0" borderId="0" xfId="0" applyFont="1" applyFill="1" applyAlignment="1"/>
    <xf numFmtId="0" fontId="7" fillId="0" borderId="4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vertical="top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10" fontId="7" fillId="2" borderId="1" xfId="0" applyNumberFormat="1" applyFont="1" applyFill="1" applyBorder="1" applyAlignment="1">
      <alignment horizontal="center"/>
    </xf>
    <xf numFmtId="0" fontId="7" fillId="2" borderId="6" xfId="0" applyFont="1" applyFill="1" applyBorder="1" applyAlignment="1"/>
    <xf numFmtId="0" fontId="7" fillId="2" borderId="7" xfId="0" applyFont="1" applyFill="1" applyBorder="1" applyAlignment="1"/>
    <xf numFmtId="0" fontId="7" fillId="2" borderId="2" xfId="0" applyFont="1" applyFill="1" applyBorder="1" applyAlignment="1"/>
    <xf numFmtId="10" fontId="7" fillId="2" borderId="7" xfId="0" applyNumberFormat="1" applyFont="1" applyFill="1" applyBorder="1" applyAlignment="1"/>
    <xf numFmtId="0" fontId="7" fillId="5" borderId="0" xfId="0" applyFont="1" applyFill="1" applyAlignment="1">
      <alignment wrapText="1"/>
    </xf>
    <xf numFmtId="0" fontId="1" fillId="0" borderId="0" xfId="0" applyFont="1" applyAlignment="1"/>
    <xf numFmtId="0" fontId="0" fillId="0" borderId="0" xfId="0" applyAlignment="1"/>
    <xf numFmtId="0" fontId="2" fillId="0" borderId="0" xfId="0" applyFont="1" applyAlignment="1"/>
    <xf numFmtId="0" fontId="2" fillId="0" borderId="0" xfId="0" applyFont="1" applyBorder="1" applyAlignment="1">
      <alignment horizontal="center"/>
    </xf>
    <xf numFmtId="0" fontId="9" fillId="0" borderId="3" xfId="0" applyFont="1" applyBorder="1" applyAlignment="1"/>
    <xf numFmtId="0" fontId="0" fillId="0" borderId="3" xfId="0" applyBorder="1" applyAlignme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/>
    <xf numFmtId="0" fontId="9" fillId="0" borderId="3" xfId="0" applyFont="1" applyFill="1" applyBorder="1" applyAlignment="1"/>
  </cellXfs>
  <cellStyles count="2">
    <cellStyle name="Normale" xfId="0" builtinId="0"/>
    <cellStyle name="Valore non valido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Carichi didattici vs Supplenze&amp;Contratti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'LIFA sintesi'!$A$48:$A$49</c:f>
              <c:strCache>
                <c:ptCount val="2"/>
                <c:pt idx="0">
                  <c:v>Car. Did.</c:v>
                </c:pt>
                <c:pt idx="1">
                  <c:v>Suppl&amp;contr</c:v>
                </c:pt>
              </c:strCache>
            </c:strRef>
          </c:cat>
          <c:val>
            <c:numRef>
              <c:f>'LIFA sintesi'!$H$48:$H$49</c:f>
              <c:numCache>
                <c:formatCode>0,00%</c:formatCode>
                <c:ptCount val="2"/>
                <c:pt idx="0">
                  <c:v>0.77966101694915257</c:v>
                </c:pt>
                <c:pt idx="1">
                  <c:v>0.22033898305084745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'MIA sintesi'!$B$36:$D$36</c:f>
              <c:strCache>
                <c:ptCount val="3"/>
                <c:pt idx="0">
                  <c:v>PO</c:v>
                </c:pt>
                <c:pt idx="1">
                  <c:v>PA</c:v>
                </c:pt>
                <c:pt idx="2">
                  <c:v>RU</c:v>
                </c:pt>
              </c:strCache>
            </c:strRef>
          </c:cat>
          <c:val>
            <c:numRef>
              <c:f>'MIA sintesi'!$B$39:$D$39</c:f>
              <c:numCache>
                <c:formatCode>0,00%</c:formatCode>
                <c:ptCount val="3"/>
                <c:pt idx="0">
                  <c:v>0.33333333333333331</c:v>
                </c:pt>
                <c:pt idx="1">
                  <c:v>0.33333333333333331</c:v>
                </c:pt>
                <c:pt idx="2">
                  <c:v>0.33333333333333331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1194240"/>
        <c:axId val="171195776"/>
      </c:barChart>
      <c:catAx>
        <c:axId val="171194240"/>
        <c:scaling>
          <c:orientation val="minMax"/>
        </c:scaling>
        <c:delete val="0"/>
        <c:axPos val="b"/>
        <c:numFmt formatCode="Standard" sourceLinked="1"/>
        <c:majorTickMark val="out"/>
        <c:minorTickMark val="none"/>
        <c:tickLblPos val="nextTo"/>
        <c:crossAx val="171195776"/>
        <c:crosses val="autoZero"/>
        <c:auto val="1"/>
        <c:lblAlgn val="ctr"/>
        <c:lblOffset val="100"/>
        <c:noMultiLvlLbl val="0"/>
      </c:catAx>
      <c:valAx>
        <c:axId val="171195776"/>
        <c:scaling>
          <c:orientation val="minMax"/>
        </c:scaling>
        <c:delete val="0"/>
        <c:axPos val="l"/>
        <c:majorGridlines/>
        <c:numFmt formatCode="0,00%" sourceLinked="1"/>
        <c:majorTickMark val="out"/>
        <c:minorTickMark val="none"/>
        <c:tickLblPos val="nextTo"/>
        <c:crossAx val="1711942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Carichi didattici vs Supplenze&amp;Contratti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'MIF sintesi'!$A$37:$A$38</c:f>
              <c:strCache>
                <c:ptCount val="2"/>
                <c:pt idx="0">
                  <c:v>Car. Did.</c:v>
                </c:pt>
                <c:pt idx="1">
                  <c:v>Suppl&amp;contr</c:v>
                </c:pt>
              </c:strCache>
            </c:strRef>
          </c:cat>
          <c:val>
            <c:numRef>
              <c:f>'MIF sintesi'!$H$37:$H$38</c:f>
              <c:numCache>
                <c:formatCode>0,00%</c:formatCode>
                <c:ptCount val="2"/>
                <c:pt idx="0">
                  <c:v>0.70588235294117652</c:v>
                </c:pt>
                <c:pt idx="1">
                  <c:v>0.29411764705882354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'MIF sintesi'!$B$36:$D$36</c:f>
              <c:strCache>
                <c:ptCount val="3"/>
                <c:pt idx="0">
                  <c:v>PO</c:v>
                </c:pt>
                <c:pt idx="1">
                  <c:v>PA</c:v>
                </c:pt>
                <c:pt idx="2">
                  <c:v>RU</c:v>
                </c:pt>
              </c:strCache>
            </c:strRef>
          </c:cat>
          <c:val>
            <c:numRef>
              <c:f>'MIF sintesi'!$B$39:$D$39</c:f>
              <c:numCache>
                <c:formatCode>0,00%</c:formatCode>
                <c:ptCount val="3"/>
                <c:pt idx="0">
                  <c:v>0.25</c:v>
                </c:pt>
                <c:pt idx="1">
                  <c:v>0.5</c:v>
                </c:pt>
                <c:pt idx="2">
                  <c:v>0.25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1206528"/>
        <c:axId val="171208064"/>
      </c:barChart>
      <c:catAx>
        <c:axId val="171206528"/>
        <c:scaling>
          <c:orientation val="minMax"/>
        </c:scaling>
        <c:delete val="0"/>
        <c:axPos val="b"/>
        <c:numFmt formatCode="Standard" sourceLinked="1"/>
        <c:majorTickMark val="out"/>
        <c:minorTickMark val="none"/>
        <c:tickLblPos val="nextTo"/>
        <c:crossAx val="171208064"/>
        <c:crosses val="autoZero"/>
        <c:auto val="1"/>
        <c:lblAlgn val="ctr"/>
        <c:lblOffset val="100"/>
        <c:noMultiLvlLbl val="0"/>
      </c:catAx>
      <c:valAx>
        <c:axId val="171208064"/>
        <c:scaling>
          <c:orientation val="minMax"/>
        </c:scaling>
        <c:delete val="0"/>
        <c:axPos val="l"/>
        <c:majorGridlines/>
        <c:numFmt formatCode="0,00%" sourceLinked="1"/>
        <c:majorTickMark val="out"/>
        <c:minorTickMark val="none"/>
        <c:tickLblPos val="nextTo"/>
        <c:crossAx val="1712065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Carichi didattici vs Supplenze&amp;Contratti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'MIL sintesi'!$A$37:$A$38</c:f>
              <c:strCache>
                <c:ptCount val="2"/>
                <c:pt idx="0">
                  <c:v>Car. Did.</c:v>
                </c:pt>
                <c:pt idx="1">
                  <c:v>Suppl&amp;contr</c:v>
                </c:pt>
              </c:strCache>
            </c:strRef>
          </c:cat>
          <c:val>
            <c:numRef>
              <c:f>'MIL sintesi'!$H$37:$H$38</c:f>
              <c:numCache>
                <c:formatCode>0,00%</c:formatCode>
                <c:ptCount val="2"/>
                <c:pt idx="0">
                  <c:v>0.83720930232558144</c:v>
                </c:pt>
                <c:pt idx="1">
                  <c:v>0.16279069767441862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'MIL sintesi'!$B$36:$D$36</c:f>
              <c:strCache>
                <c:ptCount val="3"/>
                <c:pt idx="0">
                  <c:v>PO</c:v>
                </c:pt>
                <c:pt idx="1">
                  <c:v>PA</c:v>
                </c:pt>
                <c:pt idx="2">
                  <c:v>RU</c:v>
                </c:pt>
              </c:strCache>
            </c:strRef>
          </c:cat>
          <c:val>
            <c:numRef>
              <c:f>'MIL sintesi'!$B$39:$D$39</c:f>
              <c:numCache>
                <c:formatCode>0,00%</c:formatCode>
                <c:ptCount val="3"/>
                <c:pt idx="0">
                  <c:v>0.27777777777777779</c:v>
                </c:pt>
                <c:pt idx="1">
                  <c:v>0.44444444444444442</c:v>
                </c:pt>
                <c:pt idx="2">
                  <c:v>0.27777777777777779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3492096"/>
        <c:axId val="173493632"/>
      </c:barChart>
      <c:catAx>
        <c:axId val="173492096"/>
        <c:scaling>
          <c:orientation val="minMax"/>
        </c:scaling>
        <c:delete val="0"/>
        <c:axPos val="b"/>
        <c:numFmt formatCode="Standard" sourceLinked="1"/>
        <c:majorTickMark val="out"/>
        <c:minorTickMark val="none"/>
        <c:tickLblPos val="nextTo"/>
        <c:crossAx val="173493632"/>
        <c:crosses val="autoZero"/>
        <c:auto val="1"/>
        <c:lblAlgn val="ctr"/>
        <c:lblOffset val="100"/>
        <c:noMultiLvlLbl val="0"/>
      </c:catAx>
      <c:valAx>
        <c:axId val="173493632"/>
        <c:scaling>
          <c:orientation val="minMax"/>
        </c:scaling>
        <c:delete val="0"/>
        <c:axPos val="l"/>
        <c:majorGridlines/>
        <c:numFmt formatCode="0,00%" sourceLinked="1"/>
        <c:majorTickMark val="out"/>
        <c:minorTickMark val="none"/>
        <c:tickLblPos val="nextTo"/>
        <c:crossAx val="1734920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Carichi didattici vs Supplenze&amp;Contratti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'MIT_BA sintesi'!$A$37:$A$38</c:f>
              <c:strCache>
                <c:ptCount val="2"/>
                <c:pt idx="0">
                  <c:v>Car. Did.</c:v>
                </c:pt>
                <c:pt idx="1">
                  <c:v>Suppl&amp;contr</c:v>
                </c:pt>
              </c:strCache>
            </c:strRef>
          </c:cat>
          <c:val>
            <c:numRef>
              <c:f>'MIT_BA sintesi'!$H$37:$H$38</c:f>
              <c:numCache>
                <c:formatCode>0,00%</c:formatCode>
                <c:ptCount val="2"/>
                <c:pt idx="0">
                  <c:v>0.76190476190476186</c:v>
                </c:pt>
                <c:pt idx="1">
                  <c:v>0.23809523809523808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'MIT_BA sintesi'!$B$36:$D$36</c:f>
              <c:strCache>
                <c:ptCount val="3"/>
                <c:pt idx="0">
                  <c:v>PO</c:v>
                </c:pt>
                <c:pt idx="1">
                  <c:v>PA</c:v>
                </c:pt>
                <c:pt idx="2">
                  <c:v>RU</c:v>
                </c:pt>
              </c:strCache>
            </c:strRef>
          </c:cat>
          <c:val>
            <c:numRef>
              <c:f>'MIT_BA sintesi'!$B$39:$D$39</c:f>
              <c:numCache>
                <c:formatCode>0,00%</c:formatCode>
                <c:ptCount val="3"/>
                <c:pt idx="0">
                  <c:v>0.25</c:v>
                </c:pt>
                <c:pt idx="1">
                  <c:v>0.625</c:v>
                </c:pt>
                <c:pt idx="2">
                  <c:v>0.125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4249856"/>
        <c:axId val="174251392"/>
      </c:barChart>
      <c:catAx>
        <c:axId val="174249856"/>
        <c:scaling>
          <c:orientation val="minMax"/>
        </c:scaling>
        <c:delete val="0"/>
        <c:axPos val="b"/>
        <c:numFmt formatCode="Standard" sourceLinked="1"/>
        <c:majorTickMark val="out"/>
        <c:minorTickMark val="none"/>
        <c:tickLblPos val="nextTo"/>
        <c:crossAx val="174251392"/>
        <c:crosses val="autoZero"/>
        <c:auto val="1"/>
        <c:lblAlgn val="ctr"/>
        <c:lblOffset val="100"/>
        <c:noMultiLvlLbl val="0"/>
      </c:catAx>
      <c:valAx>
        <c:axId val="174251392"/>
        <c:scaling>
          <c:orientation val="minMax"/>
        </c:scaling>
        <c:delete val="0"/>
        <c:axPos val="l"/>
        <c:majorGridlines/>
        <c:numFmt formatCode="0,00%" sourceLinked="1"/>
        <c:majorTickMark val="out"/>
        <c:minorTickMark val="none"/>
        <c:tickLblPos val="nextTo"/>
        <c:crossAx val="1742498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Carichi didattici vs Supplenze&amp;Contratti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'MIZ sintesi'!$A$37:$A$38</c:f>
              <c:strCache>
                <c:ptCount val="2"/>
                <c:pt idx="0">
                  <c:v>Car. Did.</c:v>
                </c:pt>
                <c:pt idx="1">
                  <c:v>Suppl&amp;contr</c:v>
                </c:pt>
              </c:strCache>
            </c:strRef>
          </c:cat>
          <c:val>
            <c:numRef>
              <c:f>'MIZ sintesi'!$H$37:$H$38</c:f>
              <c:numCache>
                <c:formatCode>0,00%</c:formatCode>
                <c:ptCount val="2"/>
                <c:pt idx="0">
                  <c:v>0.88571428571428568</c:v>
                </c:pt>
                <c:pt idx="1">
                  <c:v>0.11428571428571428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'MIZ sintesi'!$B$36:$D$36</c:f>
              <c:strCache>
                <c:ptCount val="3"/>
                <c:pt idx="0">
                  <c:v>PO</c:v>
                </c:pt>
                <c:pt idx="1">
                  <c:v>PA</c:v>
                </c:pt>
                <c:pt idx="2">
                  <c:v>RU</c:v>
                </c:pt>
              </c:strCache>
            </c:strRef>
          </c:cat>
          <c:val>
            <c:numRef>
              <c:f>'MIZ sintesi'!$B$39:$D$39</c:f>
              <c:numCache>
                <c:formatCode>0,00%</c:formatCode>
                <c:ptCount val="3"/>
                <c:pt idx="0">
                  <c:v>0.38709677419354838</c:v>
                </c:pt>
                <c:pt idx="1">
                  <c:v>0.29032258064516131</c:v>
                </c:pt>
                <c:pt idx="2">
                  <c:v>0.32258064516129031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1059072"/>
        <c:axId val="171060608"/>
      </c:barChart>
      <c:catAx>
        <c:axId val="171059072"/>
        <c:scaling>
          <c:orientation val="minMax"/>
        </c:scaling>
        <c:delete val="0"/>
        <c:axPos val="b"/>
        <c:numFmt formatCode="Standard" sourceLinked="1"/>
        <c:majorTickMark val="out"/>
        <c:minorTickMark val="none"/>
        <c:tickLblPos val="nextTo"/>
        <c:crossAx val="171060608"/>
        <c:crosses val="autoZero"/>
        <c:auto val="1"/>
        <c:lblAlgn val="ctr"/>
        <c:lblOffset val="100"/>
        <c:noMultiLvlLbl val="0"/>
      </c:catAx>
      <c:valAx>
        <c:axId val="171060608"/>
        <c:scaling>
          <c:orientation val="minMax"/>
        </c:scaling>
        <c:delete val="0"/>
        <c:axPos val="l"/>
        <c:majorGridlines/>
        <c:numFmt formatCode="0,00%" sourceLinked="1"/>
        <c:majorTickMark val="out"/>
        <c:minorTickMark val="none"/>
        <c:tickLblPos val="nextTo"/>
        <c:crossAx val="1710590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'LIFA sintesi'!$B$47:$D$47</c:f>
              <c:strCache>
                <c:ptCount val="3"/>
                <c:pt idx="0">
                  <c:v>PO</c:v>
                </c:pt>
                <c:pt idx="1">
                  <c:v>PA</c:v>
                </c:pt>
                <c:pt idx="2">
                  <c:v>RU</c:v>
                </c:pt>
              </c:strCache>
            </c:strRef>
          </c:cat>
          <c:val>
            <c:numRef>
              <c:f>'LIFA sintesi'!$B$50:$D$50</c:f>
              <c:numCache>
                <c:formatCode>0,00%</c:formatCode>
                <c:ptCount val="3"/>
                <c:pt idx="0">
                  <c:v>0.28260869565217389</c:v>
                </c:pt>
                <c:pt idx="1">
                  <c:v>0.54347826086956519</c:v>
                </c:pt>
                <c:pt idx="2">
                  <c:v>0.17391304347826086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2655616"/>
        <c:axId val="92657152"/>
      </c:barChart>
      <c:catAx>
        <c:axId val="92655616"/>
        <c:scaling>
          <c:orientation val="minMax"/>
        </c:scaling>
        <c:delete val="0"/>
        <c:axPos val="b"/>
        <c:majorTickMark val="out"/>
        <c:minorTickMark val="none"/>
        <c:tickLblPos val="nextTo"/>
        <c:crossAx val="92657152"/>
        <c:crosses val="autoZero"/>
        <c:auto val="1"/>
        <c:lblAlgn val="ctr"/>
        <c:lblOffset val="100"/>
        <c:noMultiLvlLbl val="0"/>
      </c:catAx>
      <c:valAx>
        <c:axId val="92657152"/>
        <c:scaling>
          <c:orientation val="minMax"/>
        </c:scaling>
        <c:delete val="0"/>
        <c:axPos val="l"/>
        <c:majorGridlines/>
        <c:numFmt formatCode="0,00%" sourceLinked="1"/>
        <c:majorTickMark val="out"/>
        <c:minorTickMark val="none"/>
        <c:tickLblPos val="nextTo"/>
        <c:crossAx val="926556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Carichi didattici vs Supplenze&amp;Contratti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'LIL sintesi'!$A$48:$A$49</c:f>
              <c:strCache>
                <c:ptCount val="2"/>
                <c:pt idx="0">
                  <c:v>Car. Did.</c:v>
                </c:pt>
                <c:pt idx="1">
                  <c:v>Suppl&amp;contr</c:v>
                </c:pt>
              </c:strCache>
            </c:strRef>
          </c:cat>
          <c:val>
            <c:numRef>
              <c:f>'LIL sintesi'!$H$48:$H$49</c:f>
              <c:numCache>
                <c:formatCode>0,00%</c:formatCode>
                <c:ptCount val="2"/>
                <c:pt idx="0">
                  <c:v>0.76363636363636367</c:v>
                </c:pt>
                <c:pt idx="1">
                  <c:v>0.23636363636363636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'LIL sintesi'!$B$47:$D$47</c:f>
              <c:strCache>
                <c:ptCount val="3"/>
                <c:pt idx="0">
                  <c:v>PO</c:v>
                </c:pt>
                <c:pt idx="1">
                  <c:v>PA</c:v>
                </c:pt>
                <c:pt idx="2">
                  <c:v>RU</c:v>
                </c:pt>
              </c:strCache>
            </c:strRef>
          </c:cat>
          <c:val>
            <c:numRef>
              <c:f>'LIL sintesi'!$B$50:$D$50</c:f>
              <c:numCache>
                <c:formatCode>0,00%</c:formatCode>
                <c:ptCount val="3"/>
                <c:pt idx="0">
                  <c:v>0.33333333333333331</c:v>
                </c:pt>
                <c:pt idx="1">
                  <c:v>0.47619047619047616</c:v>
                </c:pt>
                <c:pt idx="2">
                  <c:v>0.19047619047619047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4515712"/>
        <c:axId val="154525696"/>
      </c:barChart>
      <c:catAx>
        <c:axId val="154515712"/>
        <c:scaling>
          <c:orientation val="minMax"/>
        </c:scaling>
        <c:delete val="0"/>
        <c:axPos val="b"/>
        <c:majorTickMark val="out"/>
        <c:minorTickMark val="none"/>
        <c:tickLblPos val="nextTo"/>
        <c:crossAx val="154525696"/>
        <c:crosses val="autoZero"/>
        <c:auto val="1"/>
        <c:lblAlgn val="ctr"/>
        <c:lblOffset val="100"/>
        <c:noMultiLvlLbl val="0"/>
      </c:catAx>
      <c:valAx>
        <c:axId val="154525696"/>
        <c:scaling>
          <c:orientation val="minMax"/>
        </c:scaling>
        <c:delete val="0"/>
        <c:axPos val="l"/>
        <c:majorGridlines/>
        <c:numFmt formatCode="0,00%" sourceLinked="1"/>
        <c:majorTickMark val="out"/>
        <c:minorTickMark val="none"/>
        <c:tickLblPos val="nextTo"/>
        <c:crossAx val="1545157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Carichi didattici vs Supplenze&amp;Contratti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'LITZ_BA sintesi'!$A$48:$A$49</c:f>
              <c:strCache>
                <c:ptCount val="2"/>
                <c:pt idx="0">
                  <c:v>Car. Did.</c:v>
                </c:pt>
                <c:pt idx="1">
                  <c:v>Suppl&amp;contr</c:v>
                </c:pt>
              </c:strCache>
            </c:strRef>
          </c:cat>
          <c:val>
            <c:numRef>
              <c:f>'LITZ_BA sintesi'!$H$48:$H$49</c:f>
              <c:numCache>
                <c:formatCode>0,00%</c:formatCode>
                <c:ptCount val="2"/>
                <c:pt idx="0">
                  <c:v>0.68852459016393441</c:v>
                </c:pt>
                <c:pt idx="1">
                  <c:v>0.31147540983606559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'LITZ_BA sintesi'!$B$47:$D$47</c:f>
              <c:strCache>
                <c:ptCount val="3"/>
                <c:pt idx="0">
                  <c:v>PO</c:v>
                </c:pt>
                <c:pt idx="1">
                  <c:v>PA</c:v>
                </c:pt>
                <c:pt idx="2">
                  <c:v>RU</c:v>
                </c:pt>
              </c:strCache>
            </c:strRef>
          </c:cat>
          <c:val>
            <c:numRef>
              <c:f>'LITZ_BA sintesi'!$B$50:$D$50</c:f>
              <c:numCache>
                <c:formatCode>0,00%</c:formatCode>
                <c:ptCount val="3"/>
                <c:pt idx="0">
                  <c:v>0.35714285714285715</c:v>
                </c:pt>
                <c:pt idx="1">
                  <c:v>0.2857142857142857</c:v>
                </c:pt>
                <c:pt idx="2">
                  <c:v>0.35714285714285715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0145664"/>
        <c:axId val="170147200"/>
      </c:barChart>
      <c:catAx>
        <c:axId val="170145664"/>
        <c:scaling>
          <c:orientation val="minMax"/>
        </c:scaling>
        <c:delete val="0"/>
        <c:axPos val="b"/>
        <c:majorTickMark val="out"/>
        <c:minorTickMark val="none"/>
        <c:tickLblPos val="nextTo"/>
        <c:crossAx val="170147200"/>
        <c:crosses val="autoZero"/>
        <c:auto val="1"/>
        <c:lblAlgn val="ctr"/>
        <c:lblOffset val="100"/>
        <c:noMultiLvlLbl val="0"/>
      </c:catAx>
      <c:valAx>
        <c:axId val="170147200"/>
        <c:scaling>
          <c:orientation val="minMax"/>
        </c:scaling>
        <c:delete val="0"/>
        <c:axPos val="l"/>
        <c:majorGridlines/>
        <c:numFmt formatCode="0,00%" sourceLinked="1"/>
        <c:majorTickMark val="out"/>
        <c:minorTickMark val="none"/>
        <c:tickLblPos val="nextTo"/>
        <c:crossAx val="1701456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Carichi didattici vs Supplenze&amp;Contratti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'LITZ_TA sintesi'!$A$48:$A$49</c:f>
              <c:strCache>
                <c:ptCount val="2"/>
                <c:pt idx="0">
                  <c:v>Car. Did.</c:v>
                </c:pt>
                <c:pt idx="1">
                  <c:v>Suppl&amp;contr</c:v>
                </c:pt>
              </c:strCache>
            </c:strRef>
          </c:cat>
          <c:val>
            <c:numRef>
              <c:f>'LITZ_TA sintesi'!$H$48:$H$49</c:f>
              <c:numCache>
                <c:formatCode>0,00%</c:formatCode>
                <c:ptCount val="2"/>
                <c:pt idx="0">
                  <c:v>0.81034482758620685</c:v>
                </c:pt>
                <c:pt idx="1">
                  <c:v>0.18965517241379309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'LITZ_TA sintesi'!$B$47:$D$47</c:f>
              <c:strCache>
                <c:ptCount val="3"/>
                <c:pt idx="0">
                  <c:v>PO</c:v>
                </c:pt>
                <c:pt idx="1">
                  <c:v>PA</c:v>
                </c:pt>
                <c:pt idx="2">
                  <c:v>RU</c:v>
                </c:pt>
              </c:strCache>
            </c:strRef>
          </c:cat>
          <c:val>
            <c:numRef>
              <c:f>'LITZ_TA sintesi'!$B$50:$D$50</c:f>
              <c:numCache>
                <c:formatCode>0,00%</c:formatCode>
                <c:ptCount val="3"/>
                <c:pt idx="0">
                  <c:v>0.25531914893617019</c:v>
                </c:pt>
                <c:pt idx="1">
                  <c:v>0.25531914893617019</c:v>
                </c:pt>
                <c:pt idx="2">
                  <c:v>0.48936170212765956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9985920"/>
        <c:axId val="169987456"/>
      </c:barChart>
      <c:catAx>
        <c:axId val="169985920"/>
        <c:scaling>
          <c:orientation val="minMax"/>
        </c:scaling>
        <c:delete val="0"/>
        <c:axPos val="b"/>
        <c:majorTickMark val="out"/>
        <c:minorTickMark val="none"/>
        <c:tickLblPos val="nextTo"/>
        <c:crossAx val="169987456"/>
        <c:crosses val="autoZero"/>
        <c:auto val="1"/>
        <c:lblAlgn val="ctr"/>
        <c:lblOffset val="100"/>
        <c:noMultiLvlLbl val="0"/>
      </c:catAx>
      <c:valAx>
        <c:axId val="169987456"/>
        <c:scaling>
          <c:orientation val="minMax"/>
        </c:scaling>
        <c:delete val="0"/>
        <c:axPos val="l"/>
        <c:majorGridlines/>
        <c:numFmt formatCode="0,00%" sourceLinked="1"/>
        <c:majorTickMark val="out"/>
        <c:minorTickMark val="none"/>
        <c:tickLblPos val="nextTo"/>
        <c:crossAx val="1699859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Carichi didattici vs Supplenze&amp;Contratti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'MIA sintesi'!$A$37:$A$38</c:f>
              <c:strCache>
                <c:ptCount val="2"/>
                <c:pt idx="0">
                  <c:v>Car. Did.</c:v>
                </c:pt>
                <c:pt idx="1">
                  <c:v>Suppl&amp;contr</c:v>
                </c:pt>
              </c:strCache>
            </c:strRef>
          </c:cat>
          <c:val>
            <c:numRef>
              <c:f>'MIA sintesi'!$H$37:$H$38</c:f>
              <c:numCache>
                <c:formatCode>0,00%</c:formatCode>
                <c:ptCount val="2"/>
                <c:pt idx="0">
                  <c:v>0.9</c:v>
                </c:pt>
                <c:pt idx="1">
                  <c:v>0.1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219074</xdr:colOff>
      <xdr:row>54</xdr:row>
      <xdr:rowOff>123825</xdr:rowOff>
    </xdr:from>
    <xdr:to>
      <xdr:col>5</xdr:col>
      <xdr:colOff>571500</xdr:colOff>
      <xdr:row>72</xdr:row>
      <xdr:rowOff>38100</xdr:rowOff>
    </xdr:to>
    <xdr:graphicFrame macro="">
      <xdr:nvGraphicFramePr>
        <xdr:cNvPr id="8" name="Gra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38100</xdr:colOff>
      <xdr:row>54</xdr:row>
      <xdr:rowOff>176212</xdr:rowOff>
    </xdr:from>
    <xdr:to>
      <xdr:col>13</xdr:col>
      <xdr:colOff>295275</xdr:colOff>
      <xdr:row>70</xdr:row>
      <xdr:rowOff>23812</xdr:rowOff>
    </xdr:to>
    <xdr:graphicFrame macro="">
      <xdr:nvGraphicFramePr>
        <xdr:cNvPr id="10" name="Gra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52</xdr:row>
      <xdr:rowOff>0</xdr:rowOff>
    </xdr:from>
    <xdr:to>
      <xdr:col>6</xdr:col>
      <xdr:colOff>371476</xdr:colOff>
      <xdr:row>69</xdr:row>
      <xdr:rowOff>95250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466726</xdr:colOff>
      <xdr:row>52</xdr:row>
      <xdr:rowOff>52387</xdr:rowOff>
    </xdr:from>
    <xdr:to>
      <xdr:col>14</xdr:col>
      <xdr:colOff>114301</xdr:colOff>
      <xdr:row>67</xdr:row>
      <xdr:rowOff>80962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51</xdr:row>
      <xdr:rowOff>180975</xdr:rowOff>
    </xdr:from>
    <xdr:to>
      <xdr:col>8</xdr:col>
      <xdr:colOff>114301</xdr:colOff>
      <xdr:row>68</xdr:row>
      <xdr:rowOff>114300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209551</xdr:colOff>
      <xdr:row>52</xdr:row>
      <xdr:rowOff>42862</xdr:rowOff>
    </xdr:from>
    <xdr:to>
      <xdr:col>13</xdr:col>
      <xdr:colOff>333376</xdr:colOff>
      <xdr:row>66</xdr:row>
      <xdr:rowOff>119062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52</xdr:row>
      <xdr:rowOff>0</xdr:rowOff>
    </xdr:from>
    <xdr:to>
      <xdr:col>8</xdr:col>
      <xdr:colOff>152401</xdr:colOff>
      <xdr:row>68</xdr:row>
      <xdr:rowOff>123825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247651</xdr:colOff>
      <xdr:row>52</xdr:row>
      <xdr:rowOff>52387</xdr:rowOff>
    </xdr:from>
    <xdr:to>
      <xdr:col>13</xdr:col>
      <xdr:colOff>371476</xdr:colOff>
      <xdr:row>66</xdr:row>
      <xdr:rowOff>128587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41</xdr:row>
      <xdr:rowOff>0</xdr:rowOff>
    </xdr:from>
    <xdr:to>
      <xdr:col>6</xdr:col>
      <xdr:colOff>371476</xdr:colOff>
      <xdr:row>58</xdr:row>
      <xdr:rowOff>95250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466726</xdr:colOff>
      <xdr:row>41</xdr:row>
      <xdr:rowOff>52387</xdr:rowOff>
    </xdr:from>
    <xdr:to>
      <xdr:col>14</xdr:col>
      <xdr:colOff>114301</xdr:colOff>
      <xdr:row>56</xdr:row>
      <xdr:rowOff>80962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40</xdr:row>
      <xdr:rowOff>152400</xdr:rowOff>
    </xdr:from>
    <xdr:to>
      <xdr:col>6</xdr:col>
      <xdr:colOff>323851</xdr:colOff>
      <xdr:row>58</xdr:row>
      <xdr:rowOff>66675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466726</xdr:colOff>
      <xdr:row>41</xdr:row>
      <xdr:rowOff>52387</xdr:rowOff>
    </xdr:from>
    <xdr:to>
      <xdr:col>14</xdr:col>
      <xdr:colOff>114301</xdr:colOff>
      <xdr:row>56</xdr:row>
      <xdr:rowOff>80962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41</xdr:row>
      <xdr:rowOff>0</xdr:rowOff>
    </xdr:from>
    <xdr:to>
      <xdr:col>6</xdr:col>
      <xdr:colOff>371476</xdr:colOff>
      <xdr:row>58</xdr:row>
      <xdr:rowOff>95250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466726</xdr:colOff>
      <xdr:row>41</xdr:row>
      <xdr:rowOff>52387</xdr:rowOff>
    </xdr:from>
    <xdr:to>
      <xdr:col>14</xdr:col>
      <xdr:colOff>114301</xdr:colOff>
      <xdr:row>56</xdr:row>
      <xdr:rowOff>80962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41</xdr:row>
      <xdr:rowOff>0</xdr:rowOff>
    </xdr:from>
    <xdr:to>
      <xdr:col>6</xdr:col>
      <xdr:colOff>371476</xdr:colOff>
      <xdr:row>58</xdr:row>
      <xdr:rowOff>95250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466726</xdr:colOff>
      <xdr:row>41</xdr:row>
      <xdr:rowOff>52387</xdr:rowOff>
    </xdr:from>
    <xdr:to>
      <xdr:col>13</xdr:col>
      <xdr:colOff>257176</xdr:colOff>
      <xdr:row>56</xdr:row>
      <xdr:rowOff>80962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41</xdr:row>
      <xdr:rowOff>0</xdr:rowOff>
    </xdr:from>
    <xdr:to>
      <xdr:col>6</xdr:col>
      <xdr:colOff>371476</xdr:colOff>
      <xdr:row>58</xdr:row>
      <xdr:rowOff>95250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466726</xdr:colOff>
      <xdr:row>41</xdr:row>
      <xdr:rowOff>52387</xdr:rowOff>
    </xdr:from>
    <xdr:to>
      <xdr:col>13</xdr:col>
      <xdr:colOff>257176</xdr:colOff>
      <xdr:row>56</xdr:row>
      <xdr:rowOff>80962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_ITZ_B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_IF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L_ITZ_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TZ_BA"/>
      <sheetName val="LITZ_BA sintesi"/>
      <sheetName val="Foglio2"/>
      <sheetName val="Foglio3"/>
    </sheetNames>
    <sheetDataSet>
      <sheetData sheetId="0">
        <row r="4">
          <cell r="F4">
            <v>6</v>
          </cell>
        </row>
        <row r="5">
          <cell r="F5">
            <v>9</v>
          </cell>
        </row>
        <row r="6">
          <cell r="F6">
            <v>6</v>
          </cell>
        </row>
        <row r="7">
          <cell r="F7">
            <v>6</v>
          </cell>
        </row>
        <row r="8">
          <cell r="F8">
            <v>6</v>
          </cell>
        </row>
        <row r="9">
          <cell r="F9">
            <v>6</v>
          </cell>
        </row>
        <row r="10">
          <cell r="F10">
            <v>6</v>
          </cell>
        </row>
        <row r="11">
          <cell r="F11">
            <v>6</v>
          </cell>
        </row>
        <row r="12">
          <cell r="F12">
            <v>3</v>
          </cell>
        </row>
        <row r="14">
          <cell r="F14">
            <v>6</v>
          </cell>
        </row>
        <row r="15">
          <cell r="F15">
            <v>6</v>
          </cell>
        </row>
        <row r="16">
          <cell r="F16">
            <v>6</v>
          </cell>
        </row>
        <row r="17">
          <cell r="F17">
            <v>6</v>
          </cell>
        </row>
        <row r="18">
          <cell r="F18">
            <v>6</v>
          </cell>
        </row>
        <row r="19">
          <cell r="F19">
            <v>6</v>
          </cell>
        </row>
        <row r="20">
          <cell r="F20">
            <v>6</v>
          </cell>
        </row>
        <row r="21">
          <cell r="F21">
            <v>6</v>
          </cell>
        </row>
        <row r="22">
          <cell r="F22">
            <v>6</v>
          </cell>
        </row>
        <row r="23">
          <cell r="F23">
            <v>6</v>
          </cell>
        </row>
        <row r="24">
          <cell r="F24">
            <v>6</v>
          </cell>
        </row>
        <row r="25">
          <cell r="F25">
            <v>6</v>
          </cell>
        </row>
        <row r="26">
          <cell r="F26">
            <v>6</v>
          </cell>
        </row>
        <row r="27">
          <cell r="F27">
            <v>6</v>
          </cell>
        </row>
        <row r="28">
          <cell r="F28">
            <v>0</v>
          </cell>
        </row>
        <row r="29">
          <cell r="F29">
            <v>12</v>
          </cell>
        </row>
        <row r="30">
          <cell r="F30">
            <v>6</v>
          </cell>
        </row>
        <row r="31">
          <cell r="F31">
            <v>6</v>
          </cell>
        </row>
        <row r="32">
          <cell r="F32">
            <v>6</v>
          </cell>
        </row>
        <row r="33">
          <cell r="F33">
            <v>6</v>
          </cell>
        </row>
        <row r="34">
          <cell r="F34">
            <v>6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FA"/>
      <sheetName val="LIFA sintesi"/>
      <sheetName val="Foglio1"/>
      <sheetName val="Foglio2"/>
      <sheetName val="Foglio3"/>
    </sheetNames>
    <sheetDataSet>
      <sheetData sheetId="0">
        <row r="20">
          <cell r="F20">
            <v>6</v>
          </cell>
        </row>
        <row r="33">
          <cell r="F33">
            <v>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TZ_TA"/>
      <sheetName val="LITZ_TA sintesi"/>
      <sheetName val="Foglio1"/>
      <sheetName val="Foglio2"/>
      <sheetName val="Foglio3"/>
    </sheetNames>
    <sheetDataSet>
      <sheetData sheetId="0">
        <row r="5">
          <cell r="E5">
            <v>12</v>
          </cell>
        </row>
        <row r="6">
          <cell r="E6">
            <v>6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AE59"/>
  <sheetViews>
    <sheetView tabSelected="1" workbookViewId="0">
      <selection activeCell="E22" sqref="E22"/>
    </sheetView>
  </sheetViews>
  <sheetFormatPr defaultRowHeight="14.25" x14ac:dyDescent="0.2"/>
  <cols>
    <col min="1" max="1" width="9.7109375" style="15" customWidth="1"/>
    <col min="2" max="2" width="47.28515625" style="33" customWidth="1"/>
    <col min="3" max="3" width="5.140625" style="15" bestFit="1" customWidth="1"/>
    <col min="4" max="4" width="11.7109375" style="33" customWidth="1"/>
    <col min="5" max="5" width="4.140625" style="15" bestFit="1" customWidth="1"/>
    <col min="6" max="6" width="9.42578125" style="15" customWidth="1"/>
    <col min="7" max="7" width="13.85546875" style="33" bestFit="1" customWidth="1"/>
    <col min="8" max="8" width="14.42578125" style="15" customWidth="1"/>
    <col min="9" max="9" width="8.28515625" style="15" bestFit="1" customWidth="1"/>
    <col min="10" max="10" width="7" style="15" bestFit="1" customWidth="1"/>
    <col min="11" max="11" width="7.5703125" style="15" customWidth="1"/>
    <col min="12" max="12" width="4.42578125" style="15" customWidth="1"/>
    <col min="13" max="16384" width="9.140625" style="15"/>
  </cols>
  <sheetData>
    <row r="1" spans="1:31" s="1" customFormat="1" ht="23.25" x14ac:dyDescent="0.35">
      <c r="A1" s="113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1:31" s="2" customFormat="1" ht="20.25" x14ac:dyDescent="0.3">
      <c r="A2" s="115" t="s">
        <v>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</row>
    <row r="3" spans="1:31" s="8" customFormat="1" ht="22.5" customHeight="1" x14ac:dyDescent="0.2">
      <c r="A3" s="3" t="s">
        <v>2</v>
      </c>
      <c r="B3" s="4" t="s">
        <v>3</v>
      </c>
      <c r="C3" s="5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7" t="s">
        <v>9</v>
      </c>
      <c r="I3" s="5" t="s">
        <v>10</v>
      </c>
      <c r="J3" s="5" t="s">
        <v>11</v>
      </c>
      <c r="K3" s="5" t="s">
        <v>12</v>
      </c>
      <c r="L3" s="5" t="s">
        <v>13</v>
      </c>
    </row>
    <row r="4" spans="1:31" s="13" customFormat="1" hidden="1" x14ac:dyDescent="0.2">
      <c r="A4" s="9" t="s">
        <v>28</v>
      </c>
      <c r="B4" s="10" t="s">
        <v>29</v>
      </c>
      <c r="C4" s="11" t="s">
        <v>16</v>
      </c>
      <c r="D4" s="11" t="s">
        <v>30</v>
      </c>
      <c r="E4" s="11">
        <v>9</v>
      </c>
      <c r="F4" s="11">
        <v>9</v>
      </c>
      <c r="G4" s="12" t="s">
        <v>18</v>
      </c>
      <c r="H4" s="11" t="s">
        <v>31</v>
      </c>
      <c r="I4" s="11"/>
      <c r="J4" s="11" t="s">
        <v>32</v>
      </c>
      <c r="K4" s="11" t="s">
        <v>21</v>
      </c>
      <c r="L4" s="11" t="s">
        <v>22</v>
      </c>
      <c r="M4" s="14"/>
      <c r="N4" s="14"/>
    </row>
    <row r="5" spans="1:31" hidden="1" x14ac:dyDescent="0.2">
      <c r="A5" s="17" t="s">
        <v>40</v>
      </c>
      <c r="B5" s="10" t="s">
        <v>41</v>
      </c>
      <c r="C5" s="11" t="s">
        <v>16</v>
      </c>
      <c r="D5" s="12" t="s">
        <v>30</v>
      </c>
      <c r="E5" s="11">
        <v>6</v>
      </c>
      <c r="F5" s="11">
        <v>6</v>
      </c>
      <c r="G5" s="12" t="s">
        <v>18</v>
      </c>
      <c r="H5" s="11" t="s">
        <v>42</v>
      </c>
      <c r="I5" s="11"/>
      <c r="J5" s="11" t="s">
        <v>32</v>
      </c>
      <c r="K5" s="11" t="s">
        <v>43</v>
      </c>
      <c r="L5" s="11" t="s">
        <v>22</v>
      </c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</row>
    <row r="6" spans="1:31" s="16" customFormat="1" hidden="1" x14ac:dyDescent="0.2">
      <c r="A6" s="9" t="s">
        <v>50</v>
      </c>
      <c r="B6" s="18" t="s">
        <v>51</v>
      </c>
      <c r="C6" s="19" t="s">
        <v>16</v>
      </c>
      <c r="D6" s="19" t="s">
        <v>30</v>
      </c>
      <c r="E6" s="19">
        <v>12</v>
      </c>
      <c r="F6" s="19">
        <v>6</v>
      </c>
      <c r="G6" s="20" t="s">
        <v>18</v>
      </c>
      <c r="H6" s="19" t="s">
        <v>52</v>
      </c>
      <c r="I6" s="19"/>
      <c r="J6" s="19" t="s">
        <v>32</v>
      </c>
      <c r="K6" s="19" t="s">
        <v>49</v>
      </c>
      <c r="L6" s="19" t="s">
        <v>22</v>
      </c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</row>
    <row r="7" spans="1:31" hidden="1" x14ac:dyDescent="0.2">
      <c r="A7" s="9" t="s">
        <v>50</v>
      </c>
      <c r="B7" s="18" t="s">
        <v>53</v>
      </c>
      <c r="C7" s="19" t="s">
        <v>16</v>
      </c>
      <c r="D7" s="19" t="s">
        <v>30</v>
      </c>
      <c r="E7" s="19">
        <v>12</v>
      </c>
      <c r="F7" s="19">
        <v>6</v>
      </c>
      <c r="G7" s="20" t="s">
        <v>18</v>
      </c>
      <c r="H7" s="19" t="s">
        <v>52</v>
      </c>
      <c r="I7" s="19"/>
      <c r="J7" s="19" t="s">
        <v>32</v>
      </c>
      <c r="K7" s="19" t="s">
        <v>49</v>
      </c>
      <c r="L7" s="19" t="s">
        <v>22</v>
      </c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</row>
    <row r="8" spans="1:31" hidden="1" x14ac:dyDescent="0.2">
      <c r="A8" s="9" t="s">
        <v>14</v>
      </c>
      <c r="B8" s="10" t="s">
        <v>15</v>
      </c>
      <c r="C8" s="11" t="s">
        <v>16</v>
      </c>
      <c r="D8" s="11" t="s">
        <v>17</v>
      </c>
      <c r="E8" s="11">
        <v>12</v>
      </c>
      <c r="F8" s="11">
        <v>6</v>
      </c>
      <c r="G8" s="12" t="s">
        <v>18</v>
      </c>
      <c r="H8" s="11" t="s">
        <v>19</v>
      </c>
      <c r="I8" s="11"/>
      <c r="J8" s="11" t="s">
        <v>20</v>
      </c>
      <c r="K8" s="11" t="s">
        <v>21</v>
      </c>
      <c r="L8" s="11" t="s">
        <v>22</v>
      </c>
      <c r="M8" s="13"/>
      <c r="N8" s="13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</row>
    <row r="9" spans="1:31" s="16" customFormat="1" hidden="1" x14ac:dyDescent="0.2">
      <c r="A9" s="9" t="s">
        <v>14</v>
      </c>
      <c r="B9" s="10" t="s">
        <v>47</v>
      </c>
      <c r="C9" s="11" t="s">
        <v>16</v>
      </c>
      <c r="D9" s="11" t="s">
        <v>17</v>
      </c>
      <c r="E9" s="11">
        <v>12</v>
      </c>
      <c r="F9" s="11">
        <v>6</v>
      </c>
      <c r="G9" s="12" t="s">
        <v>18</v>
      </c>
      <c r="H9" s="11" t="s">
        <v>48</v>
      </c>
      <c r="I9" s="11"/>
      <c r="J9" s="11" t="s">
        <v>20</v>
      </c>
      <c r="K9" s="11" t="s">
        <v>49</v>
      </c>
      <c r="L9" s="11" t="s">
        <v>22</v>
      </c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</row>
    <row r="10" spans="1:31" hidden="1" x14ac:dyDescent="0.2">
      <c r="A10" s="9" t="s">
        <v>28</v>
      </c>
      <c r="B10" s="10" t="s">
        <v>44</v>
      </c>
      <c r="C10" s="11" t="s">
        <v>45</v>
      </c>
      <c r="D10" s="12" t="s">
        <v>26</v>
      </c>
      <c r="E10" s="11">
        <v>3</v>
      </c>
      <c r="F10" s="11">
        <v>3</v>
      </c>
      <c r="G10" s="12" t="s">
        <v>18</v>
      </c>
      <c r="H10" s="11" t="s">
        <v>46</v>
      </c>
      <c r="I10" s="11"/>
      <c r="J10" s="11" t="s">
        <v>20</v>
      </c>
      <c r="K10" s="11" t="s">
        <v>43</v>
      </c>
      <c r="L10" s="11" t="s">
        <v>22</v>
      </c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</row>
    <row r="11" spans="1:31" hidden="1" x14ac:dyDescent="0.2">
      <c r="A11" s="9" t="s">
        <v>33</v>
      </c>
      <c r="B11" s="10" t="s">
        <v>34</v>
      </c>
      <c r="C11" s="11" t="s">
        <v>16</v>
      </c>
      <c r="D11" s="11" t="s">
        <v>26</v>
      </c>
      <c r="E11" s="11">
        <v>6</v>
      </c>
      <c r="F11" s="11">
        <v>6</v>
      </c>
      <c r="G11" s="12" t="s">
        <v>18</v>
      </c>
      <c r="H11" s="11" t="s">
        <v>35</v>
      </c>
      <c r="I11" s="11"/>
      <c r="J11" s="11"/>
      <c r="K11" s="11" t="s">
        <v>21</v>
      </c>
      <c r="L11" s="11" t="s">
        <v>22</v>
      </c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</row>
    <row r="12" spans="1:31" hidden="1" x14ac:dyDescent="0.2">
      <c r="A12" s="9" t="s">
        <v>23</v>
      </c>
      <c r="B12" s="10" t="s">
        <v>24</v>
      </c>
      <c r="C12" s="11" t="s">
        <v>25</v>
      </c>
      <c r="D12" s="11" t="s">
        <v>26</v>
      </c>
      <c r="E12" s="11">
        <v>6</v>
      </c>
      <c r="F12" s="11">
        <v>6</v>
      </c>
      <c r="G12" s="12" t="s">
        <v>18</v>
      </c>
      <c r="H12" s="11" t="s">
        <v>27</v>
      </c>
      <c r="I12" s="11"/>
      <c r="J12" s="11"/>
      <c r="K12" s="11" t="s">
        <v>21</v>
      </c>
      <c r="L12" s="11" t="s">
        <v>22</v>
      </c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</row>
    <row r="13" spans="1:31" ht="24" hidden="1" x14ac:dyDescent="0.2">
      <c r="A13" s="9" t="s">
        <v>36</v>
      </c>
      <c r="B13" s="10" t="s">
        <v>37</v>
      </c>
      <c r="C13" s="11" t="s">
        <v>38</v>
      </c>
      <c r="D13" s="11"/>
      <c r="E13" s="11">
        <v>3</v>
      </c>
      <c r="F13" s="11">
        <v>3</v>
      </c>
      <c r="G13" s="12" t="s">
        <v>18</v>
      </c>
      <c r="H13" s="12" t="s">
        <v>39</v>
      </c>
      <c r="I13" s="11"/>
      <c r="J13" s="11"/>
      <c r="K13" s="11" t="s">
        <v>21</v>
      </c>
      <c r="L13" s="11" t="s">
        <v>22</v>
      </c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</row>
    <row r="14" spans="1:31" s="16" customFormat="1" hidden="1" x14ac:dyDescent="0.2">
      <c r="A14" s="21" t="s">
        <v>75</v>
      </c>
      <c r="B14" s="22" t="s">
        <v>76</v>
      </c>
      <c r="C14" s="23" t="s">
        <v>63</v>
      </c>
      <c r="D14" s="24" t="s">
        <v>17</v>
      </c>
      <c r="E14" s="23">
        <v>9</v>
      </c>
      <c r="F14" s="23">
        <v>9</v>
      </c>
      <c r="G14" s="24"/>
      <c r="H14" s="23" t="s">
        <v>77</v>
      </c>
      <c r="I14" s="23"/>
      <c r="J14" s="23" t="s">
        <v>32</v>
      </c>
      <c r="K14" s="23" t="s">
        <v>43</v>
      </c>
      <c r="L14" s="23" t="s">
        <v>58</v>
      </c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</row>
    <row r="15" spans="1:31" hidden="1" x14ac:dyDescent="0.2">
      <c r="A15" s="9" t="s">
        <v>54</v>
      </c>
      <c r="B15" s="10" t="s">
        <v>55</v>
      </c>
      <c r="C15" s="11" t="s">
        <v>25</v>
      </c>
      <c r="D15" s="12" t="s">
        <v>30</v>
      </c>
      <c r="E15" s="11">
        <v>9</v>
      </c>
      <c r="F15" s="11">
        <v>9</v>
      </c>
      <c r="G15" s="12"/>
      <c r="H15" s="11" t="s">
        <v>56</v>
      </c>
      <c r="I15" s="11"/>
      <c r="J15" s="11" t="s">
        <v>32</v>
      </c>
      <c r="K15" s="11" t="s">
        <v>57</v>
      </c>
      <c r="L15" s="11" t="s">
        <v>58</v>
      </c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</row>
    <row r="16" spans="1:31" hidden="1" x14ac:dyDescent="0.2">
      <c r="A16" s="9" t="s">
        <v>50</v>
      </c>
      <c r="B16" s="18" t="s">
        <v>59</v>
      </c>
      <c r="C16" s="19" t="s">
        <v>16</v>
      </c>
      <c r="D16" s="20" t="s">
        <v>30</v>
      </c>
      <c r="E16" s="19">
        <v>6</v>
      </c>
      <c r="F16" s="19">
        <v>6</v>
      </c>
      <c r="G16" s="20"/>
      <c r="H16" s="19" t="s">
        <v>60</v>
      </c>
      <c r="I16" s="19"/>
      <c r="J16" s="19" t="s">
        <v>32</v>
      </c>
      <c r="K16" s="19" t="s">
        <v>57</v>
      </c>
      <c r="L16" s="19" t="s">
        <v>58</v>
      </c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</row>
    <row r="17" spans="1:31" hidden="1" x14ac:dyDescent="0.2">
      <c r="A17" s="17" t="s">
        <v>28</v>
      </c>
      <c r="B17" s="10" t="s">
        <v>68</v>
      </c>
      <c r="C17" s="11" t="s">
        <v>63</v>
      </c>
      <c r="D17" s="12" t="s">
        <v>30</v>
      </c>
      <c r="E17" s="11">
        <v>9</v>
      </c>
      <c r="F17" s="11">
        <v>9</v>
      </c>
      <c r="G17" s="12"/>
      <c r="H17" s="11" t="s">
        <v>69</v>
      </c>
      <c r="I17" s="11"/>
      <c r="J17" s="11" t="s">
        <v>32</v>
      </c>
      <c r="K17" s="11" t="s">
        <v>43</v>
      </c>
      <c r="L17" s="11" t="s">
        <v>58</v>
      </c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</row>
    <row r="18" spans="1:31" hidden="1" x14ac:dyDescent="0.2">
      <c r="A18" s="17" t="s">
        <v>61</v>
      </c>
      <c r="B18" s="10" t="s">
        <v>65</v>
      </c>
      <c r="C18" s="11" t="s">
        <v>63</v>
      </c>
      <c r="D18" s="12" t="s">
        <v>30</v>
      </c>
      <c r="E18" s="11">
        <v>6</v>
      </c>
      <c r="F18" s="11">
        <v>6</v>
      </c>
      <c r="G18" s="12"/>
      <c r="H18" s="11" t="s">
        <v>66</v>
      </c>
      <c r="I18" s="11"/>
      <c r="J18" s="11" t="s">
        <v>67</v>
      </c>
      <c r="K18" s="11" t="s">
        <v>57</v>
      </c>
      <c r="L18" s="11" t="s">
        <v>58</v>
      </c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</row>
    <row r="19" spans="1:31" ht="24" hidden="1" x14ac:dyDescent="0.2">
      <c r="A19" s="17" t="s">
        <v>61</v>
      </c>
      <c r="B19" s="10" t="s">
        <v>73</v>
      </c>
      <c r="C19" s="11" t="s">
        <v>63</v>
      </c>
      <c r="D19" s="12" t="s">
        <v>30</v>
      </c>
      <c r="E19" s="11">
        <v>12</v>
      </c>
      <c r="F19" s="11">
        <v>6</v>
      </c>
      <c r="G19" s="12"/>
      <c r="H19" s="11" t="s">
        <v>74</v>
      </c>
      <c r="I19" s="11"/>
      <c r="J19" s="11" t="s">
        <v>67</v>
      </c>
      <c r="K19" s="11" t="s">
        <v>43</v>
      </c>
      <c r="L19" s="11" t="s">
        <v>58</v>
      </c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</row>
    <row r="20" spans="1:31" ht="24" hidden="1" x14ac:dyDescent="0.2">
      <c r="A20" s="17" t="s">
        <v>61</v>
      </c>
      <c r="B20" s="10" t="s">
        <v>62</v>
      </c>
      <c r="C20" s="11" t="s">
        <v>63</v>
      </c>
      <c r="D20" s="12" t="s">
        <v>26</v>
      </c>
      <c r="E20" s="11">
        <v>12</v>
      </c>
      <c r="F20" s="11">
        <v>6</v>
      </c>
      <c r="G20" s="12"/>
      <c r="H20" s="11" t="s">
        <v>64</v>
      </c>
      <c r="I20" s="11"/>
      <c r="J20" s="11"/>
      <c r="K20" s="11" t="s">
        <v>57</v>
      </c>
      <c r="L20" s="11" t="s">
        <v>58</v>
      </c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</row>
    <row r="21" spans="1:31" hidden="1" x14ac:dyDescent="0.2">
      <c r="A21" s="17" t="s">
        <v>70</v>
      </c>
      <c r="B21" s="17" t="s">
        <v>71</v>
      </c>
      <c r="C21" s="11" t="s">
        <v>63</v>
      </c>
      <c r="D21" s="12" t="s">
        <v>26</v>
      </c>
      <c r="E21" s="11">
        <v>9</v>
      </c>
      <c r="F21" s="11">
        <v>9</v>
      </c>
      <c r="G21" s="12"/>
      <c r="H21" s="11" t="s">
        <v>72</v>
      </c>
      <c r="I21" s="11"/>
      <c r="J21" s="11"/>
      <c r="K21" s="11" t="s">
        <v>43</v>
      </c>
      <c r="L21" s="11" t="s">
        <v>58</v>
      </c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</row>
    <row r="22" spans="1:31" ht="24" x14ac:dyDescent="0.2">
      <c r="A22" s="17" t="s">
        <v>70</v>
      </c>
      <c r="B22" s="10" t="s">
        <v>105</v>
      </c>
      <c r="C22" s="11" t="s">
        <v>63</v>
      </c>
      <c r="D22" s="12" t="s">
        <v>30</v>
      </c>
      <c r="E22" s="11">
        <v>6</v>
      </c>
      <c r="F22" s="11">
        <v>0</v>
      </c>
      <c r="G22" s="12" t="s">
        <v>106</v>
      </c>
      <c r="H22" s="11" t="s">
        <v>107</v>
      </c>
      <c r="I22" s="11"/>
      <c r="J22" s="11" t="s">
        <v>32</v>
      </c>
      <c r="K22" s="11" t="s">
        <v>43</v>
      </c>
      <c r="L22" s="11" t="s">
        <v>81</v>
      </c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</row>
    <row r="23" spans="1:31" x14ac:dyDescent="0.2">
      <c r="A23" s="17" t="s">
        <v>40</v>
      </c>
      <c r="B23" s="10" t="s">
        <v>41</v>
      </c>
      <c r="C23" s="11" t="s">
        <v>16</v>
      </c>
      <c r="D23" s="12" t="s">
        <v>30</v>
      </c>
      <c r="E23" s="11">
        <v>6</v>
      </c>
      <c r="F23" s="11">
        <v>6</v>
      </c>
      <c r="G23" s="12" t="s">
        <v>82</v>
      </c>
      <c r="H23" s="11" t="s">
        <v>42</v>
      </c>
      <c r="I23" s="11"/>
      <c r="J23" s="11" t="s">
        <v>32</v>
      </c>
      <c r="K23" s="11" t="s">
        <v>43</v>
      </c>
      <c r="L23" s="11" t="s">
        <v>81</v>
      </c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</row>
    <row r="24" spans="1:31" x14ac:dyDescent="0.2">
      <c r="A24" s="17" t="s">
        <v>89</v>
      </c>
      <c r="B24" s="10" t="s">
        <v>99</v>
      </c>
      <c r="C24" s="11" t="s">
        <v>63</v>
      </c>
      <c r="D24" s="12" t="s">
        <v>30</v>
      </c>
      <c r="E24" s="11">
        <v>12</v>
      </c>
      <c r="F24" s="11">
        <v>0</v>
      </c>
      <c r="G24" s="12" t="s">
        <v>100</v>
      </c>
      <c r="H24" s="11" t="s">
        <v>101</v>
      </c>
      <c r="I24" s="11"/>
      <c r="J24" s="11" t="s">
        <v>32</v>
      </c>
      <c r="K24" s="11" t="s">
        <v>43</v>
      </c>
      <c r="L24" s="11" t="s">
        <v>81</v>
      </c>
      <c r="M24" s="14"/>
      <c r="N24" s="14"/>
      <c r="O24" s="14"/>
      <c r="P24" s="14"/>
    </row>
    <row r="25" spans="1:31" x14ac:dyDescent="0.2">
      <c r="A25" s="17" t="s">
        <v>89</v>
      </c>
      <c r="B25" s="10" t="s">
        <v>90</v>
      </c>
      <c r="C25" s="11" t="s">
        <v>63</v>
      </c>
      <c r="D25" s="12" t="s">
        <v>30</v>
      </c>
      <c r="E25" s="11">
        <v>12</v>
      </c>
      <c r="F25" s="11">
        <v>0</v>
      </c>
      <c r="G25" s="12" t="s">
        <v>91</v>
      </c>
      <c r="H25" s="11" t="s">
        <v>92</v>
      </c>
      <c r="I25" s="11"/>
      <c r="J25" s="11" t="s">
        <v>32</v>
      </c>
      <c r="K25" s="11" t="s">
        <v>43</v>
      </c>
      <c r="L25" s="11" t="s">
        <v>81</v>
      </c>
      <c r="M25" s="14"/>
      <c r="N25" s="14"/>
      <c r="O25" s="14"/>
      <c r="P25" s="14"/>
    </row>
    <row r="26" spans="1:31" x14ac:dyDescent="0.2">
      <c r="A26" s="17" t="s">
        <v>102</v>
      </c>
      <c r="B26" s="10" t="s">
        <v>103</v>
      </c>
      <c r="C26" s="11" t="s">
        <v>63</v>
      </c>
      <c r="D26" s="12" t="s">
        <v>30</v>
      </c>
      <c r="E26" s="11">
        <v>9</v>
      </c>
      <c r="F26" s="11">
        <v>9</v>
      </c>
      <c r="G26" s="12"/>
      <c r="H26" s="11" t="s">
        <v>104</v>
      </c>
      <c r="I26" s="11"/>
      <c r="J26" s="11" t="s">
        <v>32</v>
      </c>
      <c r="K26" s="11" t="s">
        <v>43</v>
      </c>
      <c r="L26" s="11" t="s">
        <v>81</v>
      </c>
      <c r="M26" s="14"/>
      <c r="N26" s="14"/>
      <c r="O26" s="14"/>
      <c r="P26" s="14"/>
    </row>
    <row r="27" spans="1:31" ht="36" x14ac:dyDescent="0.2">
      <c r="A27" s="17" t="s">
        <v>61</v>
      </c>
      <c r="B27" s="10" t="s">
        <v>78</v>
      </c>
      <c r="C27" s="11" t="s">
        <v>63</v>
      </c>
      <c r="D27" s="12" t="s">
        <v>30</v>
      </c>
      <c r="E27" s="11">
        <v>12</v>
      </c>
      <c r="F27" s="11">
        <v>6</v>
      </c>
      <c r="G27" s="12" t="s">
        <v>79</v>
      </c>
      <c r="H27" s="11" t="s">
        <v>80</v>
      </c>
      <c r="I27" s="11"/>
      <c r="J27" s="11" t="s">
        <v>67</v>
      </c>
      <c r="K27" s="11" t="s">
        <v>57</v>
      </c>
      <c r="L27" s="11" t="s">
        <v>81</v>
      </c>
      <c r="M27" s="14"/>
      <c r="N27" s="14"/>
      <c r="O27" s="14"/>
      <c r="P27" s="14"/>
    </row>
    <row r="28" spans="1:31" x14ac:dyDescent="0.2">
      <c r="A28" s="17" t="s">
        <v>83</v>
      </c>
      <c r="B28" s="17" t="s">
        <v>84</v>
      </c>
      <c r="C28" s="11" t="s">
        <v>25</v>
      </c>
      <c r="D28" s="12" t="s">
        <v>30</v>
      </c>
      <c r="E28" s="11">
        <v>6</v>
      </c>
      <c r="F28" s="11">
        <v>6</v>
      </c>
      <c r="G28" s="12" t="s">
        <v>18</v>
      </c>
      <c r="H28" s="11" t="s">
        <v>85</v>
      </c>
      <c r="I28" s="11"/>
      <c r="J28" s="11" t="s">
        <v>67</v>
      </c>
      <c r="K28" s="11" t="s">
        <v>57</v>
      </c>
      <c r="L28" s="11" t="s">
        <v>81</v>
      </c>
      <c r="M28" s="14"/>
      <c r="N28" s="14"/>
      <c r="O28" s="14"/>
      <c r="P28" s="14"/>
    </row>
    <row r="29" spans="1:31" x14ac:dyDescent="0.2">
      <c r="A29" s="17" t="s">
        <v>61</v>
      </c>
      <c r="B29" s="10" t="s">
        <v>96</v>
      </c>
      <c r="C29" s="11" t="s">
        <v>63</v>
      </c>
      <c r="D29" s="12" t="s">
        <v>30</v>
      </c>
      <c r="E29" s="11">
        <v>12</v>
      </c>
      <c r="F29" s="11">
        <v>6</v>
      </c>
      <c r="G29" s="12"/>
      <c r="H29" s="11" t="s">
        <v>80</v>
      </c>
      <c r="I29" s="11"/>
      <c r="J29" s="11" t="s">
        <v>67</v>
      </c>
      <c r="K29" s="11" t="s">
        <v>43</v>
      </c>
      <c r="L29" s="11" t="s">
        <v>81</v>
      </c>
      <c r="M29" s="14"/>
      <c r="N29" s="14"/>
      <c r="O29" s="14"/>
      <c r="P29" s="14"/>
    </row>
    <row r="30" spans="1:31" x14ac:dyDescent="0.2">
      <c r="A30" s="17" t="s">
        <v>28</v>
      </c>
      <c r="B30" s="10" t="s">
        <v>97</v>
      </c>
      <c r="C30" s="11" t="s">
        <v>63</v>
      </c>
      <c r="D30" s="12" t="s">
        <v>30</v>
      </c>
      <c r="E30" s="11">
        <v>9</v>
      </c>
      <c r="F30" s="11">
        <v>9</v>
      </c>
      <c r="G30" s="12"/>
      <c r="H30" s="11" t="s">
        <v>98</v>
      </c>
      <c r="I30" s="11"/>
      <c r="J30" s="11" t="s">
        <v>67</v>
      </c>
      <c r="K30" s="11" t="s">
        <v>43</v>
      </c>
      <c r="L30" s="11" t="s">
        <v>81</v>
      </c>
      <c r="M30" s="14"/>
      <c r="N30" s="14"/>
      <c r="O30" s="14"/>
      <c r="P30" s="14"/>
    </row>
    <row r="31" spans="1:31" ht="24" x14ac:dyDescent="0.2">
      <c r="A31" s="17" t="s">
        <v>28</v>
      </c>
      <c r="B31" s="10" t="s">
        <v>93</v>
      </c>
      <c r="C31" s="11" t="s">
        <v>63</v>
      </c>
      <c r="D31" s="12" t="s">
        <v>17</v>
      </c>
      <c r="E31" s="11">
        <v>12</v>
      </c>
      <c r="F31" s="11">
        <v>6</v>
      </c>
      <c r="G31" s="12" t="s">
        <v>94</v>
      </c>
      <c r="H31" s="11" t="s">
        <v>95</v>
      </c>
      <c r="I31" s="11"/>
      <c r="J31" s="11" t="s">
        <v>20</v>
      </c>
      <c r="K31" s="11" t="s">
        <v>57</v>
      </c>
      <c r="L31" s="11" t="s">
        <v>81</v>
      </c>
      <c r="M31" s="14"/>
      <c r="N31" s="14"/>
      <c r="O31" s="14"/>
      <c r="P31" s="14"/>
    </row>
    <row r="32" spans="1:31" s="14" customFormat="1" ht="24" x14ac:dyDescent="0.2">
      <c r="A32" s="17" t="s">
        <v>28</v>
      </c>
      <c r="B32" s="10" t="s">
        <v>108</v>
      </c>
      <c r="C32" s="11" t="s">
        <v>63</v>
      </c>
      <c r="D32" s="12" t="s">
        <v>17</v>
      </c>
      <c r="E32" s="11">
        <v>12</v>
      </c>
      <c r="F32" s="11">
        <v>6</v>
      </c>
      <c r="G32" s="12" t="s">
        <v>94</v>
      </c>
      <c r="H32" s="11" t="s">
        <v>95</v>
      </c>
      <c r="I32" s="11"/>
      <c r="J32" s="11" t="s">
        <v>20</v>
      </c>
      <c r="K32" s="11" t="s">
        <v>43</v>
      </c>
      <c r="L32" s="11" t="s">
        <v>81</v>
      </c>
      <c r="N32" s="15"/>
    </row>
    <row r="33" spans="1:14" x14ac:dyDescent="0.2">
      <c r="A33" s="17" t="s">
        <v>28</v>
      </c>
      <c r="B33" s="10" t="s">
        <v>86</v>
      </c>
      <c r="C33" s="11" t="s">
        <v>63</v>
      </c>
      <c r="D33" s="12" t="s">
        <v>87</v>
      </c>
      <c r="E33" s="11">
        <v>6</v>
      </c>
      <c r="F33" s="11">
        <v>6</v>
      </c>
      <c r="G33" s="12"/>
      <c r="H33" s="19" t="s">
        <v>88</v>
      </c>
      <c r="I33" s="17"/>
      <c r="J33" s="11" t="s">
        <v>20</v>
      </c>
      <c r="K33" s="11" t="s">
        <v>57</v>
      </c>
      <c r="L33" s="11" t="s">
        <v>81</v>
      </c>
      <c r="M33" s="14"/>
      <c r="N33" s="14"/>
    </row>
    <row r="34" spans="1:14" x14ac:dyDescent="0.2">
      <c r="A34" s="25"/>
      <c r="B34" s="26"/>
      <c r="C34" s="27"/>
      <c r="D34" s="28"/>
      <c r="E34" s="27"/>
      <c r="F34" s="27"/>
      <c r="G34" s="28"/>
      <c r="H34" s="27"/>
      <c r="I34" s="27"/>
      <c r="J34" s="27"/>
      <c r="K34" s="27"/>
      <c r="L34" s="27"/>
      <c r="M34" s="14"/>
    </row>
    <row r="35" spans="1:14" x14ac:dyDescent="0.2">
      <c r="A35" s="25"/>
      <c r="B35" s="26"/>
      <c r="C35" s="27"/>
      <c r="D35" s="28"/>
      <c r="E35" s="27"/>
      <c r="F35" s="27"/>
      <c r="G35" s="28"/>
      <c r="H35" s="27"/>
      <c r="I35" s="27"/>
      <c r="J35" s="27"/>
      <c r="K35" s="27"/>
      <c r="L35" s="27"/>
      <c r="M35" s="14"/>
    </row>
    <row r="36" spans="1:14" x14ac:dyDescent="0.2">
      <c r="A36" s="29" t="s">
        <v>109</v>
      </c>
      <c r="B36" s="30"/>
      <c r="C36" s="31"/>
      <c r="D36" s="32"/>
      <c r="E36" s="31"/>
      <c r="F36" s="31">
        <f>SUM(F4:F33)</f>
        <v>177</v>
      </c>
      <c r="G36" s="32"/>
      <c r="H36" s="31"/>
      <c r="I36" s="31"/>
      <c r="J36" s="31"/>
      <c r="K36" s="31"/>
      <c r="L36" s="31"/>
    </row>
    <row r="37" spans="1:14" x14ac:dyDescent="0.2">
      <c r="A37" s="29" t="s">
        <v>110</v>
      </c>
      <c r="B37" s="30"/>
      <c r="C37" s="31"/>
      <c r="D37" s="32"/>
      <c r="E37" s="31"/>
      <c r="F37" s="31"/>
      <c r="G37" s="32"/>
      <c r="H37" s="31"/>
      <c r="I37" s="31"/>
      <c r="J37" s="31"/>
      <c r="K37" s="31"/>
      <c r="L37" s="31"/>
    </row>
    <row r="38" spans="1:14" x14ac:dyDescent="0.2">
      <c r="A38" s="29" t="s">
        <v>111</v>
      </c>
      <c r="B38" s="30"/>
      <c r="C38" s="31"/>
      <c r="D38" s="32"/>
      <c r="E38" s="31"/>
      <c r="F38" s="31"/>
      <c r="G38" s="32"/>
      <c r="H38" s="31"/>
      <c r="I38" s="31"/>
      <c r="J38" s="31"/>
      <c r="K38" s="31"/>
      <c r="L38" s="31"/>
    </row>
    <row r="39" spans="1:14" x14ac:dyDescent="0.2">
      <c r="A39" s="29" t="s">
        <v>112</v>
      </c>
      <c r="B39" s="30"/>
      <c r="C39" s="31"/>
      <c r="D39" s="32"/>
      <c r="E39" s="31"/>
      <c r="F39" s="31"/>
      <c r="G39" s="32"/>
      <c r="H39" s="31"/>
      <c r="I39" s="31"/>
      <c r="J39" s="31"/>
      <c r="K39" s="31"/>
      <c r="L39" s="31"/>
    </row>
    <row r="40" spans="1:14" x14ac:dyDescent="0.2">
      <c r="A40" s="29" t="s">
        <v>113</v>
      </c>
      <c r="B40" s="30"/>
      <c r="C40" s="31"/>
      <c r="D40" s="32"/>
      <c r="E40" s="31"/>
      <c r="F40" s="31"/>
      <c r="G40" s="32"/>
      <c r="H40" s="31"/>
      <c r="I40" s="31"/>
      <c r="J40" s="31"/>
      <c r="K40" s="31"/>
      <c r="L40" s="31"/>
    </row>
    <row r="41" spans="1:14" x14ac:dyDescent="0.2">
      <c r="A41" s="29" t="s">
        <v>114</v>
      </c>
      <c r="B41" s="30"/>
      <c r="C41" s="31"/>
      <c r="D41" s="32"/>
      <c r="E41" s="31"/>
      <c r="F41" s="31"/>
      <c r="G41" s="32"/>
      <c r="H41" s="31"/>
      <c r="I41" s="31"/>
      <c r="J41" s="31"/>
      <c r="K41" s="31"/>
      <c r="L41" s="31"/>
    </row>
    <row r="42" spans="1:14" x14ac:dyDescent="0.2">
      <c r="A42" s="29"/>
      <c r="B42" s="30"/>
      <c r="C42" s="31"/>
      <c r="D42" s="32"/>
      <c r="E42" s="31"/>
      <c r="F42" s="31"/>
      <c r="G42" s="32"/>
      <c r="H42" s="31"/>
      <c r="I42" s="31"/>
      <c r="J42" s="31"/>
      <c r="K42" s="31"/>
      <c r="L42" s="31"/>
    </row>
    <row r="43" spans="1:14" x14ac:dyDescent="0.2">
      <c r="A43" s="29"/>
      <c r="B43" s="30"/>
      <c r="C43" s="31"/>
      <c r="D43" s="32"/>
      <c r="E43" s="31"/>
      <c r="F43" s="31"/>
      <c r="G43" s="32"/>
      <c r="H43" s="31"/>
      <c r="I43" s="31"/>
      <c r="J43" s="31"/>
      <c r="K43" s="31"/>
      <c r="L43" s="31"/>
    </row>
    <row r="44" spans="1:14" x14ac:dyDescent="0.2">
      <c r="A44" s="29"/>
      <c r="B44" s="30"/>
      <c r="C44" s="31"/>
      <c r="D44" s="32"/>
      <c r="E44" s="31"/>
      <c r="F44" s="31"/>
      <c r="G44" s="32"/>
      <c r="H44" s="31"/>
      <c r="I44" s="31"/>
      <c r="J44" s="31"/>
      <c r="K44" s="31"/>
      <c r="L44" s="31"/>
    </row>
    <row r="45" spans="1:14" x14ac:dyDescent="0.2">
      <c r="A45" s="29"/>
      <c r="B45" s="30"/>
      <c r="C45" s="31"/>
      <c r="D45" s="32"/>
      <c r="E45" s="31"/>
      <c r="F45" s="31"/>
      <c r="G45" s="32"/>
      <c r="H45" s="31"/>
      <c r="I45" s="31"/>
      <c r="J45" s="31"/>
      <c r="K45" s="31"/>
      <c r="L45" s="31"/>
    </row>
    <row r="46" spans="1:14" x14ac:dyDescent="0.2">
      <c r="A46" s="29"/>
      <c r="B46" s="30"/>
      <c r="C46" s="31"/>
      <c r="D46" s="32"/>
      <c r="E46" s="31"/>
      <c r="F46" s="31"/>
      <c r="G46" s="32"/>
      <c r="H46" s="31"/>
      <c r="I46" s="31"/>
      <c r="J46" s="31"/>
      <c r="K46" s="31"/>
      <c r="L46" s="31"/>
    </row>
    <row r="47" spans="1:14" x14ac:dyDescent="0.2">
      <c r="A47" s="29"/>
      <c r="B47" s="30"/>
      <c r="C47" s="31"/>
      <c r="D47" s="32"/>
      <c r="E47" s="31"/>
      <c r="F47" s="31"/>
      <c r="G47" s="32"/>
      <c r="H47" s="31"/>
      <c r="I47" s="31"/>
      <c r="J47" s="31"/>
      <c r="K47" s="31"/>
      <c r="L47" s="31"/>
    </row>
    <row r="48" spans="1:14" x14ac:dyDescent="0.2">
      <c r="A48" s="29"/>
      <c r="B48" s="30"/>
      <c r="C48" s="31"/>
      <c r="D48" s="32"/>
      <c r="E48" s="31"/>
      <c r="F48" s="31"/>
      <c r="G48" s="32"/>
      <c r="H48" s="31"/>
      <c r="I48" s="31"/>
      <c r="J48" s="31"/>
      <c r="K48" s="31"/>
      <c r="L48" s="31"/>
    </row>
    <row r="49" spans="1:12" x14ac:dyDescent="0.2">
      <c r="A49" s="29"/>
      <c r="B49" s="30"/>
      <c r="C49" s="31"/>
      <c r="D49" s="32"/>
      <c r="E49" s="31"/>
      <c r="F49" s="31"/>
      <c r="G49" s="32"/>
      <c r="H49" s="31"/>
      <c r="I49" s="31"/>
      <c r="J49" s="31"/>
      <c r="K49" s="31"/>
      <c r="L49" s="31"/>
    </row>
    <row r="50" spans="1:12" x14ac:dyDescent="0.2">
      <c r="A50" s="29"/>
      <c r="B50" s="30"/>
      <c r="C50" s="31"/>
      <c r="D50" s="32"/>
      <c r="E50" s="31"/>
      <c r="F50" s="31"/>
      <c r="G50" s="32"/>
      <c r="H50" s="31"/>
      <c r="I50" s="31"/>
      <c r="J50" s="31"/>
      <c r="K50" s="31"/>
      <c r="L50" s="31"/>
    </row>
    <row r="51" spans="1:12" x14ac:dyDescent="0.2">
      <c r="A51" s="29"/>
      <c r="B51" s="30"/>
      <c r="C51" s="31"/>
      <c r="D51" s="32"/>
      <c r="E51" s="31"/>
      <c r="F51" s="31"/>
      <c r="G51" s="32"/>
      <c r="H51" s="31"/>
      <c r="I51" s="31"/>
      <c r="J51" s="31"/>
      <c r="K51" s="31"/>
      <c r="L51" s="31"/>
    </row>
    <row r="52" spans="1:12" x14ac:dyDescent="0.2">
      <c r="A52" s="29"/>
      <c r="B52" s="30"/>
      <c r="C52" s="31"/>
      <c r="D52" s="32"/>
      <c r="E52" s="31"/>
      <c r="F52" s="31"/>
      <c r="G52" s="32"/>
      <c r="H52" s="31"/>
      <c r="I52" s="31"/>
      <c r="J52" s="31"/>
      <c r="K52" s="31"/>
      <c r="L52" s="31"/>
    </row>
    <row r="53" spans="1:12" x14ac:dyDescent="0.2">
      <c r="A53" s="29"/>
      <c r="B53" s="30"/>
      <c r="C53" s="31"/>
      <c r="D53" s="32"/>
      <c r="E53" s="31"/>
      <c r="F53" s="31"/>
      <c r="G53" s="32"/>
      <c r="H53" s="31"/>
      <c r="I53" s="31"/>
      <c r="J53" s="31"/>
      <c r="K53" s="31"/>
      <c r="L53" s="31"/>
    </row>
    <row r="54" spans="1:12" x14ac:dyDescent="0.2">
      <c r="A54" s="29"/>
      <c r="B54" s="30"/>
      <c r="C54" s="31"/>
      <c r="D54" s="32"/>
      <c r="E54" s="31"/>
      <c r="F54" s="31"/>
      <c r="G54" s="32"/>
      <c r="H54" s="31"/>
      <c r="I54" s="31"/>
      <c r="J54" s="31"/>
      <c r="K54" s="31"/>
      <c r="L54" s="31"/>
    </row>
    <row r="55" spans="1:12" x14ac:dyDescent="0.2">
      <c r="A55" s="29"/>
      <c r="B55" s="30"/>
      <c r="C55" s="31"/>
      <c r="D55" s="32"/>
      <c r="E55" s="31"/>
      <c r="F55" s="31"/>
      <c r="G55" s="32"/>
      <c r="H55" s="31"/>
      <c r="I55" s="31"/>
      <c r="J55" s="31"/>
      <c r="K55" s="31"/>
      <c r="L55" s="31"/>
    </row>
    <row r="56" spans="1:12" x14ac:dyDescent="0.2">
      <c r="A56" s="29"/>
      <c r="B56" s="30"/>
      <c r="C56" s="31"/>
      <c r="D56" s="32"/>
      <c r="E56" s="31"/>
      <c r="F56" s="31"/>
      <c r="G56" s="32"/>
      <c r="H56" s="31"/>
      <c r="I56" s="31"/>
      <c r="J56" s="31"/>
      <c r="K56" s="31"/>
      <c r="L56" s="31"/>
    </row>
    <row r="57" spans="1:12" x14ac:dyDescent="0.2">
      <c r="A57" s="29"/>
      <c r="B57" s="30"/>
      <c r="C57" s="31"/>
      <c r="D57" s="32"/>
      <c r="E57" s="31"/>
      <c r="F57" s="31"/>
      <c r="G57" s="32"/>
      <c r="H57" s="31"/>
      <c r="I57" s="31"/>
      <c r="J57" s="31"/>
      <c r="K57" s="31"/>
      <c r="L57" s="31"/>
    </row>
    <row r="58" spans="1:12" x14ac:dyDescent="0.2">
      <c r="A58" s="29"/>
      <c r="B58" s="30"/>
      <c r="C58" s="31"/>
      <c r="D58" s="32"/>
      <c r="E58" s="31"/>
      <c r="F58" s="31"/>
      <c r="G58" s="32"/>
      <c r="H58" s="31"/>
      <c r="I58" s="31"/>
      <c r="J58" s="31"/>
      <c r="K58" s="31"/>
      <c r="L58" s="31"/>
    </row>
    <row r="59" spans="1:12" x14ac:dyDescent="0.2">
      <c r="A59" s="29"/>
      <c r="B59" s="30"/>
      <c r="C59" s="29"/>
      <c r="D59" s="30"/>
      <c r="E59" s="29"/>
      <c r="F59" s="29"/>
      <c r="G59" s="30"/>
      <c r="H59" s="29"/>
      <c r="I59" s="29"/>
      <c r="J59" s="29"/>
      <c r="K59" s="29"/>
      <c r="L59" s="29"/>
    </row>
  </sheetData>
  <autoFilter ref="A3:N33">
    <filterColumn colId="11">
      <filters>
        <filter val="III"/>
      </filters>
    </filterColumn>
    <sortState ref="A22:N33">
      <sortCondition ref="L3:L33"/>
    </sortState>
  </autoFilter>
  <mergeCells count="2">
    <mergeCell ref="A1:L1"/>
    <mergeCell ref="A2:L2"/>
  </mergeCells>
  <pageMargins left="0.7" right="0.7" top="0.75" bottom="0.75" header="0.3" footer="0.3"/>
  <pageSetup paperSize="9" scale="7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7"/>
  <sheetViews>
    <sheetView topLeftCell="A19" workbookViewId="0">
      <selection activeCell="A37" sqref="A37"/>
    </sheetView>
  </sheetViews>
  <sheetFormatPr defaultRowHeight="14.25" x14ac:dyDescent="0.2"/>
  <cols>
    <col min="1" max="1" width="9.7109375" style="15" customWidth="1"/>
    <col min="2" max="2" width="14.28515625" style="33" customWidth="1"/>
    <col min="3" max="3" width="12.5703125" style="15" customWidth="1"/>
    <col min="4" max="4" width="11.7109375" style="33" customWidth="1"/>
    <col min="5" max="5" width="12.7109375" style="15" customWidth="1"/>
    <col min="6" max="6" width="9.42578125" style="15" customWidth="1"/>
    <col min="7" max="7" width="13.85546875" style="33" bestFit="1" customWidth="1"/>
    <col min="8" max="8" width="14.42578125" style="15" customWidth="1"/>
    <col min="9" max="9" width="8.28515625" style="15" bestFit="1" customWidth="1"/>
    <col min="10" max="10" width="7" style="15" bestFit="1" customWidth="1"/>
    <col min="11" max="11" width="7.5703125" style="15" customWidth="1"/>
    <col min="12" max="12" width="4.42578125" style="15" customWidth="1"/>
    <col min="13" max="16384" width="9.140625" style="15"/>
  </cols>
  <sheetData>
    <row r="1" spans="1:31" s="1" customFormat="1" ht="23.25" x14ac:dyDescent="0.35">
      <c r="A1" s="113" t="s">
        <v>307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31" s="2" customFormat="1" ht="20.25" x14ac:dyDescent="0.3">
      <c r="A2" s="116" t="s">
        <v>124</v>
      </c>
      <c r="B2" s="116"/>
      <c r="C2" s="116"/>
      <c r="D2" s="116"/>
      <c r="E2" s="116"/>
      <c r="F2" s="116"/>
      <c r="G2" s="116"/>
      <c r="H2" s="116"/>
      <c r="I2" s="116"/>
      <c r="J2" s="116"/>
      <c r="K2" s="42"/>
      <c r="L2" s="42"/>
    </row>
    <row r="3" spans="1:31" s="8" customFormat="1" ht="22.5" customHeight="1" x14ac:dyDescent="0.3">
      <c r="D3" s="42" t="s">
        <v>82</v>
      </c>
    </row>
    <row r="4" spans="1:31" s="13" customFormat="1" x14ac:dyDescent="0.2">
      <c r="A4" s="25"/>
      <c r="M4" s="14"/>
      <c r="N4" s="14"/>
    </row>
    <row r="5" spans="1:31" x14ac:dyDescent="0.2">
      <c r="A5" s="12"/>
      <c r="B5" s="12" t="s">
        <v>67</v>
      </c>
      <c r="C5" s="12" t="s">
        <v>32</v>
      </c>
      <c r="D5" s="12" t="s">
        <v>20</v>
      </c>
      <c r="E5" s="12" t="s">
        <v>115</v>
      </c>
      <c r="F5" s="12" t="s">
        <v>118</v>
      </c>
      <c r="G5" s="12" t="s">
        <v>119</v>
      </c>
      <c r="H5" s="37"/>
      <c r="I5" s="38"/>
      <c r="J5" s="39"/>
      <c r="K5" s="39"/>
      <c r="L5" s="39"/>
      <c r="M5" s="39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</row>
    <row r="6" spans="1:31" s="16" customFormat="1" x14ac:dyDescent="0.2">
      <c r="A6" s="11" t="s">
        <v>116</v>
      </c>
      <c r="B6" s="35">
        <v>12</v>
      </c>
      <c r="C6" s="12">
        <v>18</v>
      </c>
      <c r="D6" s="11">
        <v>12</v>
      </c>
      <c r="E6" s="11">
        <v>0</v>
      </c>
      <c r="F6" s="12">
        <v>0</v>
      </c>
      <c r="G6" s="12">
        <f t="shared" ref="G6:G11" si="0">SUM(B6:F6)</f>
        <v>42</v>
      </c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</row>
    <row r="7" spans="1:31" x14ac:dyDescent="0.2">
      <c r="A7" s="11" t="s">
        <v>30</v>
      </c>
      <c r="B7" s="36">
        <v>6</v>
      </c>
      <c r="C7" s="12">
        <v>6</v>
      </c>
      <c r="D7" s="11">
        <v>12</v>
      </c>
      <c r="E7" s="12">
        <v>0</v>
      </c>
      <c r="F7" s="11">
        <v>0</v>
      </c>
      <c r="G7" s="11">
        <f t="shared" si="0"/>
        <v>24</v>
      </c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</row>
    <row r="8" spans="1:31" s="16" customFormat="1" x14ac:dyDescent="0.2">
      <c r="A8" s="11" t="s">
        <v>191</v>
      </c>
      <c r="B8" s="35">
        <v>6</v>
      </c>
      <c r="C8" s="35">
        <v>12</v>
      </c>
      <c r="D8" s="35">
        <v>0</v>
      </c>
      <c r="E8" s="12">
        <v>0</v>
      </c>
      <c r="F8" s="11">
        <v>0</v>
      </c>
      <c r="G8" s="19">
        <f t="shared" si="0"/>
        <v>18</v>
      </c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</row>
    <row r="9" spans="1:31" x14ac:dyDescent="0.2">
      <c r="A9" s="11" t="s">
        <v>123</v>
      </c>
      <c r="B9" s="35">
        <v>0</v>
      </c>
      <c r="C9" s="35">
        <v>0</v>
      </c>
      <c r="D9" s="35">
        <v>0</v>
      </c>
      <c r="E9" s="12">
        <v>0</v>
      </c>
      <c r="F9" s="11">
        <v>0</v>
      </c>
      <c r="G9" s="19">
        <f t="shared" si="0"/>
        <v>0</v>
      </c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</row>
    <row r="10" spans="1:31" x14ac:dyDescent="0.2">
      <c r="A10" s="11" t="s">
        <v>117</v>
      </c>
      <c r="B10" s="35">
        <v>0</v>
      </c>
      <c r="C10" s="12">
        <v>0</v>
      </c>
      <c r="D10" s="11">
        <v>12</v>
      </c>
      <c r="E10" s="12">
        <v>0</v>
      </c>
      <c r="F10" s="11">
        <v>0</v>
      </c>
      <c r="G10" s="11">
        <f t="shared" si="0"/>
        <v>12</v>
      </c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</row>
    <row r="11" spans="1:31" x14ac:dyDescent="0.2">
      <c r="A11" s="11" t="s">
        <v>120</v>
      </c>
      <c r="B11" s="35">
        <v>0</v>
      </c>
      <c r="C11" s="12">
        <v>0</v>
      </c>
      <c r="D11" s="11">
        <v>6</v>
      </c>
      <c r="E11" s="12">
        <v>0</v>
      </c>
      <c r="F11" s="11">
        <v>0</v>
      </c>
      <c r="G11" s="11">
        <f t="shared" si="0"/>
        <v>6</v>
      </c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</row>
    <row r="12" spans="1:31" x14ac:dyDescent="0.2"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</row>
    <row r="13" spans="1:31" s="16" customFormat="1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</row>
    <row r="14" spans="1:31" ht="20.25" x14ac:dyDescent="0.3">
      <c r="A14" s="14"/>
      <c r="B14" s="14"/>
      <c r="C14" s="14"/>
      <c r="D14" s="42" t="s">
        <v>121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</row>
    <row r="15" spans="1:31" x14ac:dyDescent="0.2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</row>
    <row r="16" spans="1:31" x14ac:dyDescent="0.2">
      <c r="A16" s="12"/>
      <c r="B16" s="12" t="s">
        <v>67</v>
      </c>
      <c r="C16" s="12" t="s">
        <v>32</v>
      </c>
      <c r="D16" s="12" t="s">
        <v>20</v>
      </c>
      <c r="E16" s="12" t="s">
        <v>115</v>
      </c>
      <c r="F16" s="12" t="s">
        <v>118</v>
      </c>
      <c r="G16" s="12" t="s">
        <v>119</v>
      </c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</row>
    <row r="17" spans="1:31" x14ac:dyDescent="0.2">
      <c r="A17" s="11" t="s">
        <v>116</v>
      </c>
      <c r="B17" s="35">
        <v>6</v>
      </c>
      <c r="C17" s="12">
        <v>0</v>
      </c>
      <c r="D17" s="11">
        <v>6</v>
      </c>
      <c r="E17" s="11">
        <v>6</v>
      </c>
      <c r="F17" s="12">
        <v>0</v>
      </c>
      <c r="G17" s="12">
        <f t="shared" ref="G17:G22" si="1">SUM(B17:F17)</f>
        <v>18</v>
      </c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</row>
    <row r="18" spans="1:31" x14ac:dyDescent="0.2">
      <c r="A18" s="11" t="s">
        <v>30</v>
      </c>
      <c r="B18" s="36">
        <v>0</v>
      </c>
      <c r="C18" s="12">
        <v>0</v>
      </c>
      <c r="D18" s="11">
        <v>6</v>
      </c>
      <c r="E18" s="12">
        <v>0</v>
      </c>
      <c r="F18" s="11">
        <v>0</v>
      </c>
      <c r="G18" s="11">
        <f t="shared" si="1"/>
        <v>6</v>
      </c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</row>
    <row r="19" spans="1:31" x14ac:dyDescent="0.2">
      <c r="A19" s="11" t="s">
        <v>191</v>
      </c>
      <c r="B19" s="35">
        <v>0</v>
      </c>
      <c r="C19" s="35">
        <v>0</v>
      </c>
      <c r="D19" s="35">
        <v>0</v>
      </c>
      <c r="E19" s="12">
        <v>0</v>
      </c>
      <c r="F19" s="11">
        <v>0</v>
      </c>
      <c r="G19" s="19">
        <f t="shared" si="1"/>
        <v>0</v>
      </c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</row>
    <row r="20" spans="1:31" x14ac:dyDescent="0.2">
      <c r="A20" s="11" t="s">
        <v>123</v>
      </c>
      <c r="B20" s="35">
        <v>0</v>
      </c>
      <c r="C20" s="35">
        <v>0</v>
      </c>
      <c r="D20" s="35">
        <v>0</v>
      </c>
      <c r="E20" s="12">
        <v>0</v>
      </c>
      <c r="F20" s="11">
        <v>0</v>
      </c>
      <c r="G20" s="19">
        <f t="shared" si="1"/>
        <v>0</v>
      </c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</row>
    <row r="21" spans="1:31" x14ac:dyDescent="0.2">
      <c r="A21" s="11" t="s">
        <v>117</v>
      </c>
      <c r="B21" s="35">
        <v>0</v>
      </c>
      <c r="C21" s="12">
        <v>0</v>
      </c>
      <c r="D21" s="11">
        <v>6</v>
      </c>
      <c r="E21" s="12">
        <v>6</v>
      </c>
      <c r="F21" s="11">
        <v>0</v>
      </c>
      <c r="G21" s="11">
        <f t="shared" si="1"/>
        <v>12</v>
      </c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</row>
    <row r="22" spans="1:31" x14ac:dyDescent="0.2">
      <c r="A22" s="11" t="s">
        <v>120</v>
      </c>
      <c r="B22" s="35">
        <v>0</v>
      </c>
      <c r="C22" s="12">
        <v>0</v>
      </c>
      <c r="D22" s="11">
        <v>6</v>
      </c>
      <c r="E22" s="12">
        <v>6</v>
      </c>
      <c r="F22" s="11">
        <v>0</v>
      </c>
      <c r="G22" s="11">
        <f t="shared" si="1"/>
        <v>12</v>
      </c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</row>
    <row r="23" spans="1:31" x14ac:dyDescent="0.2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</row>
    <row r="24" spans="1:31" x14ac:dyDescent="0.2">
      <c r="H24" s="14"/>
      <c r="I24" s="14"/>
      <c r="J24" s="14"/>
      <c r="K24" s="14"/>
      <c r="L24" s="14"/>
      <c r="M24" s="14"/>
      <c r="N24" s="14"/>
      <c r="O24" s="14"/>
      <c r="P24" s="14"/>
    </row>
    <row r="25" spans="1:31" ht="20.25" x14ac:dyDescent="0.3">
      <c r="A25" s="14"/>
      <c r="B25" s="14"/>
      <c r="C25" s="14"/>
      <c r="D25" s="40" t="s">
        <v>116</v>
      </c>
      <c r="E25" s="14"/>
      <c r="F25" s="14"/>
      <c r="G25" s="14"/>
      <c r="H25" s="28"/>
      <c r="I25" s="27"/>
      <c r="J25" s="27"/>
      <c r="K25" s="27"/>
      <c r="L25" s="27"/>
      <c r="M25" s="27"/>
    </row>
    <row r="26" spans="1:31" x14ac:dyDescent="0.2">
      <c r="A26" s="14"/>
      <c r="B26" s="14"/>
      <c r="C26" s="14"/>
      <c r="D26" s="14"/>
      <c r="E26" s="14"/>
      <c r="F26" s="14"/>
      <c r="G26" s="14"/>
      <c r="H26" s="32"/>
      <c r="I26" s="31"/>
      <c r="J26" s="31"/>
      <c r="K26" s="31"/>
      <c r="L26" s="31"/>
      <c r="M26" s="31"/>
    </row>
    <row r="27" spans="1:31" x14ac:dyDescent="0.2">
      <c r="A27" s="12"/>
      <c r="B27" s="12" t="s">
        <v>67</v>
      </c>
      <c r="C27" s="12" t="s">
        <v>32</v>
      </c>
      <c r="D27" s="12" t="s">
        <v>20</v>
      </c>
      <c r="E27" s="12" t="s">
        <v>115</v>
      </c>
      <c r="F27" s="12" t="s">
        <v>118</v>
      </c>
      <c r="G27" s="12" t="s">
        <v>119</v>
      </c>
      <c r="H27" s="32"/>
      <c r="I27" s="31"/>
      <c r="J27" s="31"/>
      <c r="K27" s="31"/>
      <c r="L27" s="31"/>
      <c r="M27" s="31"/>
    </row>
    <row r="28" spans="1:31" x14ac:dyDescent="0.2">
      <c r="A28" s="11" t="s">
        <v>116</v>
      </c>
      <c r="B28" s="35">
        <f t="shared" ref="B28:F33" si="2">B6+B17</f>
        <v>18</v>
      </c>
      <c r="C28" s="12">
        <f t="shared" si="2"/>
        <v>18</v>
      </c>
      <c r="D28" s="11">
        <f t="shared" si="2"/>
        <v>18</v>
      </c>
      <c r="E28" s="11">
        <f t="shared" si="2"/>
        <v>6</v>
      </c>
      <c r="F28" s="12">
        <f t="shared" si="2"/>
        <v>0</v>
      </c>
      <c r="G28" s="12">
        <f t="shared" ref="G28:G33" si="3">SUM(B28:F28)</f>
        <v>60</v>
      </c>
      <c r="H28" s="32"/>
      <c r="I28" s="31"/>
      <c r="J28" s="31"/>
      <c r="K28" s="31"/>
      <c r="L28" s="31"/>
      <c r="M28" s="31"/>
    </row>
    <row r="29" spans="1:31" x14ac:dyDescent="0.2">
      <c r="A29" s="11" t="s">
        <v>30</v>
      </c>
      <c r="B29" s="35">
        <f t="shared" si="2"/>
        <v>6</v>
      </c>
      <c r="C29" s="12">
        <f t="shared" si="2"/>
        <v>6</v>
      </c>
      <c r="D29" s="11">
        <f t="shared" si="2"/>
        <v>18</v>
      </c>
      <c r="E29" s="11">
        <f t="shared" si="2"/>
        <v>0</v>
      </c>
      <c r="F29" s="12">
        <f t="shared" si="2"/>
        <v>0</v>
      </c>
      <c r="G29" s="11">
        <f t="shared" si="3"/>
        <v>30</v>
      </c>
      <c r="H29" s="32"/>
      <c r="I29" s="31"/>
      <c r="J29" s="31"/>
      <c r="K29" s="31"/>
      <c r="L29" s="31"/>
      <c r="M29" s="31"/>
    </row>
    <row r="30" spans="1:31" x14ac:dyDescent="0.2">
      <c r="A30" s="11" t="s">
        <v>191</v>
      </c>
      <c r="B30" s="35">
        <f t="shared" si="2"/>
        <v>6</v>
      </c>
      <c r="C30" s="12">
        <f>C8+C19</f>
        <v>12</v>
      </c>
      <c r="D30" s="11">
        <f t="shared" si="2"/>
        <v>0</v>
      </c>
      <c r="E30" s="11">
        <f t="shared" si="2"/>
        <v>0</v>
      </c>
      <c r="F30" s="12">
        <f t="shared" si="2"/>
        <v>0</v>
      </c>
      <c r="G30" s="19">
        <f t="shared" si="3"/>
        <v>18</v>
      </c>
      <c r="H30" s="32"/>
      <c r="I30" s="31"/>
      <c r="J30" s="31"/>
      <c r="K30" s="31"/>
      <c r="L30" s="31"/>
      <c r="M30" s="31"/>
    </row>
    <row r="31" spans="1:31" x14ac:dyDescent="0.2">
      <c r="A31" s="11" t="s">
        <v>123</v>
      </c>
      <c r="B31" s="35">
        <f t="shared" si="2"/>
        <v>0</v>
      </c>
      <c r="C31" s="12">
        <f>C9+C20</f>
        <v>0</v>
      </c>
      <c r="D31" s="11">
        <f t="shared" si="2"/>
        <v>0</v>
      </c>
      <c r="E31" s="11">
        <f t="shared" si="2"/>
        <v>0</v>
      </c>
      <c r="F31" s="12">
        <f t="shared" si="2"/>
        <v>0</v>
      </c>
      <c r="G31" s="19">
        <f t="shared" si="3"/>
        <v>0</v>
      </c>
      <c r="H31" s="32"/>
      <c r="I31" s="31"/>
      <c r="J31" s="31"/>
      <c r="K31" s="31"/>
      <c r="L31" s="31"/>
      <c r="M31" s="31"/>
    </row>
    <row r="32" spans="1:31" x14ac:dyDescent="0.2">
      <c r="A32" s="11" t="s">
        <v>117</v>
      </c>
      <c r="B32" s="35">
        <f t="shared" si="2"/>
        <v>0</v>
      </c>
      <c r="C32" s="12">
        <f t="shared" si="2"/>
        <v>0</v>
      </c>
      <c r="D32" s="11">
        <f t="shared" si="2"/>
        <v>18</v>
      </c>
      <c r="E32" s="11">
        <f t="shared" si="2"/>
        <v>6</v>
      </c>
      <c r="F32" s="12">
        <f t="shared" si="2"/>
        <v>0</v>
      </c>
      <c r="G32" s="11">
        <f t="shared" si="3"/>
        <v>24</v>
      </c>
      <c r="H32" s="31"/>
      <c r="I32" s="31"/>
      <c r="J32" s="31"/>
      <c r="K32" s="31"/>
      <c r="L32" s="31"/>
    </row>
    <row r="33" spans="1:12" x14ac:dyDescent="0.2">
      <c r="A33" s="11" t="s">
        <v>120</v>
      </c>
      <c r="B33" s="35">
        <f t="shared" si="2"/>
        <v>0</v>
      </c>
      <c r="C33" s="12">
        <f t="shared" si="2"/>
        <v>0</v>
      </c>
      <c r="D33" s="11">
        <f t="shared" si="2"/>
        <v>12</v>
      </c>
      <c r="E33" s="11">
        <f t="shared" si="2"/>
        <v>6</v>
      </c>
      <c r="F33" s="12">
        <f t="shared" si="2"/>
        <v>0</v>
      </c>
      <c r="G33" s="11">
        <f t="shared" si="3"/>
        <v>18</v>
      </c>
      <c r="H33" s="31"/>
      <c r="I33" s="31"/>
      <c r="J33" s="31"/>
      <c r="K33" s="31"/>
      <c r="L33" s="31"/>
    </row>
    <row r="34" spans="1:12" x14ac:dyDescent="0.2">
      <c r="A34" s="29"/>
      <c r="B34" s="30"/>
      <c r="C34" s="31"/>
      <c r="D34" s="32"/>
      <c r="E34" s="31"/>
      <c r="F34" s="31"/>
      <c r="G34" s="32"/>
      <c r="H34" s="31"/>
      <c r="I34" s="31"/>
      <c r="J34" s="31"/>
      <c r="K34" s="31"/>
      <c r="L34" s="31"/>
    </row>
    <row r="35" spans="1:12" x14ac:dyDescent="0.2">
      <c r="A35" s="29"/>
      <c r="B35" s="30"/>
      <c r="C35" s="31"/>
      <c r="D35" s="32"/>
      <c r="E35" s="31"/>
      <c r="F35" s="31"/>
      <c r="G35" s="32"/>
      <c r="H35" s="31"/>
      <c r="I35" s="31"/>
      <c r="J35" s="31"/>
      <c r="K35" s="31"/>
      <c r="L35" s="31"/>
    </row>
    <row r="36" spans="1:12" x14ac:dyDescent="0.2">
      <c r="A36" s="11"/>
      <c r="B36" s="11" t="s">
        <v>67</v>
      </c>
      <c r="C36" s="11" t="s">
        <v>32</v>
      </c>
      <c r="D36" s="11" t="s">
        <v>20</v>
      </c>
      <c r="E36" s="11"/>
      <c r="F36" s="11"/>
      <c r="G36" s="11" t="s">
        <v>471</v>
      </c>
      <c r="H36" s="11" t="s">
        <v>472</v>
      </c>
      <c r="I36" s="31"/>
      <c r="J36" s="31"/>
      <c r="K36" s="31"/>
      <c r="L36" s="31"/>
    </row>
    <row r="37" spans="1:12" x14ac:dyDescent="0.2">
      <c r="A37" s="11" t="s">
        <v>475</v>
      </c>
      <c r="B37" s="11">
        <f>B28-B31</f>
        <v>18</v>
      </c>
      <c r="C37" s="11">
        <f>C28-C31</f>
        <v>18</v>
      </c>
      <c r="D37" s="11">
        <f>D28-D31</f>
        <v>18</v>
      </c>
      <c r="E37" s="11"/>
      <c r="F37" s="11"/>
      <c r="G37" s="11">
        <f>SUM(B37:D37)</f>
        <v>54</v>
      </c>
      <c r="H37" s="107">
        <f>G37/G28</f>
        <v>0.9</v>
      </c>
      <c r="I37" s="31"/>
      <c r="J37" s="31"/>
      <c r="K37" s="31"/>
      <c r="L37" s="31"/>
    </row>
    <row r="38" spans="1:12" x14ac:dyDescent="0.2">
      <c r="A38" s="108" t="s">
        <v>473</v>
      </c>
      <c r="B38" s="109"/>
      <c r="C38" s="109"/>
      <c r="D38" s="109"/>
      <c r="E38" s="109"/>
      <c r="F38" s="110"/>
      <c r="G38" s="11">
        <f>E28+F28+G31</f>
        <v>6</v>
      </c>
      <c r="H38" s="107">
        <f>G38/G28</f>
        <v>0.1</v>
      </c>
      <c r="I38" s="31"/>
      <c r="J38" s="31"/>
      <c r="K38" s="31"/>
      <c r="L38" s="31"/>
    </row>
    <row r="39" spans="1:12" x14ac:dyDescent="0.2">
      <c r="A39" s="11" t="s">
        <v>476</v>
      </c>
      <c r="B39" s="111">
        <f>B37/G37</f>
        <v>0.33333333333333331</v>
      </c>
      <c r="C39" s="111">
        <f>C37/G37</f>
        <v>0.33333333333333331</v>
      </c>
      <c r="D39" s="111">
        <f>D37/G37</f>
        <v>0.33333333333333331</v>
      </c>
      <c r="E39" s="111"/>
      <c r="F39" s="111"/>
      <c r="G39" s="111"/>
      <c r="H39" s="111"/>
      <c r="I39" s="31"/>
      <c r="J39" s="31"/>
      <c r="K39" s="31"/>
      <c r="L39" s="31"/>
    </row>
    <row r="40" spans="1:12" x14ac:dyDescent="0.2">
      <c r="A40" s="29"/>
      <c r="B40" s="30"/>
      <c r="C40" s="31"/>
      <c r="D40" s="32"/>
      <c r="E40" s="31"/>
      <c r="F40" s="31"/>
      <c r="G40" s="32"/>
      <c r="H40" s="31"/>
      <c r="I40" s="31"/>
      <c r="J40" s="31"/>
      <c r="K40" s="31"/>
      <c r="L40" s="31"/>
    </row>
    <row r="41" spans="1:12" x14ac:dyDescent="0.2">
      <c r="A41" s="29"/>
      <c r="B41" s="30"/>
      <c r="C41" s="31"/>
      <c r="D41" s="32"/>
      <c r="E41" s="31"/>
      <c r="F41" s="31"/>
      <c r="G41" s="32"/>
      <c r="H41" s="31"/>
      <c r="I41" s="31"/>
      <c r="J41" s="31"/>
      <c r="K41" s="31"/>
      <c r="L41" s="31"/>
    </row>
    <row r="42" spans="1:12" x14ac:dyDescent="0.2">
      <c r="A42" s="29"/>
      <c r="B42" s="30"/>
      <c r="C42" s="31"/>
      <c r="D42" s="32"/>
      <c r="E42" s="31"/>
      <c r="F42" s="31"/>
      <c r="G42" s="32"/>
      <c r="H42" s="31"/>
      <c r="I42" s="31"/>
      <c r="J42" s="31"/>
      <c r="K42" s="31"/>
      <c r="L42" s="31"/>
    </row>
    <row r="43" spans="1:12" x14ac:dyDescent="0.2">
      <c r="A43" s="29"/>
      <c r="B43" s="30"/>
      <c r="C43" s="31"/>
      <c r="D43" s="32"/>
      <c r="E43" s="31"/>
      <c r="F43" s="31"/>
      <c r="G43" s="32"/>
      <c r="H43" s="31"/>
      <c r="I43" s="31"/>
      <c r="J43" s="31"/>
      <c r="K43" s="31"/>
      <c r="L43" s="31"/>
    </row>
    <row r="44" spans="1:12" x14ac:dyDescent="0.2">
      <c r="A44" s="29"/>
      <c r="B44" s="30"/>
      <c r="C44" s="31"/>
      <c r="D44" s="32"/>
      <c r="E44" s="31"/>
      <c r="F44" s="31"/>
      <c r="G44" s="32"/>
      <c r="H44" s="31"/>
      <c r="I44" s="31"/>
      <c r="J44" s="31"/>
      <c r="K44" s="31"/>
      <c r="L44" s="31"/>
    </row>
    <row r="45" spans="1:12" x14ac:dyDescent="0.2">
      <c r="A45" s="29"/>
      <c r="B45" s="30"/>
      <c r="C45" s="31"/>
      <c r="D45" s="32"/>
      <c r="E45" s="31"/>
      <c r="F45" s="31"/>
      <c r="G45" s="32"/>
      <c r="H45" s="31"/>
      <c r="I45" s="31"/>
      <c r="J45" s="31"/>
      <c r="K45" s="31"/>
      <c r="L45" s="31"/>
    </row>
    <row r="46" spans="1:12" x14ac:dyDescent="0.2">
      <c r="A46" s="29"/>
      <c r="B46" s="30"/>
      <c r="C46" s="31"/>
      <c r="D46" s="32"/>
      <c r="E46" s="31"/>
      <c r="F46" s="31"/>
      <c r="G46" s="32"/>
      <c r="H46" s="31"/>
      <c r="I46" s="31"/>
      <c r="J46" s="31"/>
      <c r="K46" s="31"/>
      <c r="L46" s="31"/>
    </row>
    <row r="47" spans="1:12" x14ac:dyDescent="0.2">
      <c r="A47" s="29"/>
      <c r="B47" s="30"/>
      <c r="C47" s="29"/>
      <c r="D47" s="30"/>
      <c r="E47" s="29"/>
      <c r="F47" s="29"/>
      <c r="G47" s="30"/>
      <c r="H47" s="29"/>
      <c r="I47" s="29"/>
      <c r="J47" s="29"/>
      <c r="K47" s="29"/>
      <c r="L47" s="29"/>
    </row>
  </sheetData>
  <mergeCells count="2">
    <mergeCell ref="A1:M1"/>
    <mergeCell ref="A2:J2"/>
  </mergeCells>
  <pageMargins left="0.7" right="0.7" top="0.75" bottom="0.75" header="0.3" footer="0.3"/>
  <pageSetup paperSize="9" scale="73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O31"/>
  <sheetViews>
    <sheetView workbookViewId="0">
      <selection activeCell="F20" sqref="F20"/>
    </sheetView>
  </sheetViews>
  <sheetFormatPr defaultRowHeight="15" x14ac:dyDescent="0.25"/>
  <cols>
    <col min="1" max="1" width="10.85546875" bestFit="1" customWidth="1"/>
    <col min="2" max="2" width="46.85546875" style="50" customWidth="1"/>
    <col min="4" max="4" width="6.7109375" customWidth="1"/>
    <col min="5" max="5" width="8.7109375" customWidth="1"/>
    <col min="6" max="6" width="7.7109375" customWidth="1"/>
    <col min="7" max="7" width="11" style="50" customWidth="1"/>
    <col min="8" max="8" width="15.42578125" customWidth="1"/>
    <col min="9" max="9" width="8.28515625" bestFit="1" customWidth="1"/>
    <col min="10" max="10" width="7" bestFit="1" customWidth="1"/>
    <col min="11" max="11" width="7" customWidth="1"/>
    <col min="12" max="12" width="4.42578125" bestFit="1" customWidth="1"/>
    <col min="13" max="13" width="5.42578125" customWidth="1"/>
    <col min="14" max="14" width="5.28515625" customWidth="1"/>
  </cols>
  <sheetData>
    <row r="1" spans="1:15" ht="23.25" x14ac:dyDescent="0.35">
      <c r="A1" s="113" t="s">
        <v>307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5" ht="20.25" x14ac:dyDescent="0.3">
      <c r="A2" s="115" t="s">
        <v>174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</row>
    <row r="3" spans="1:15" ht="34.5" x14ac:dyDescent="0.25">
      <c r="A3" s="3" t="s">
        <v>2</v>
      </c>
      <c r="B3" s="4" t="s">
        <v>3</v>
      </c>
      <c r="C3" s="5" t="s">
        <v>4</v>
      </c>
      <c r="D3" s="6" t="s">
        <v>126</v>
      </c>
      <c r="E3" s="6" t="s">
        <v>6</v>
      </c>
      <c r="F3" s="6" t="s">
        <v>7</v>
      </c>
      <c r="G3" s="6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12</v>
      </c>
      <c r="N3" s="5" t="s">
        <v>13</v>
      </c>
    </row>
    <row r="4" spans="1:15" ht="24.75" hidden="1" x14ac:dyDescent="0.25">
      <c r="A4" s="82" t="s">
        <v>28</v>
      </c>
      <c r="B4" s="10" t="s">
        <v>308</v>
      </c>
      <c r="C4" s="11" t="s">
        <v>63</v>
      </c>
      <c r="D4" s="11" t="s">
        <v>30</v>
      </c>
      <c r="E4" s="11">
        <v>12</v>
      </c>
      <c r="F4" s="11">
        <v>6</v>
      </c>
      <c r="G4" s="12" t="s">
        <v>309</v>
      </c>
      <c r="H4" s="11" t="s">
        <v>310</v>
      </c>
      <c r="I4" s="11"/>
      <c r="J4" s="11" t="s">
        <v>32</v>
      </c>
      <c r="K4" s="11" t="s">
        <v>57</v>
      </c>
      <c r="L4" s="11" t="s">
        <v>22</v>
      </c>
      <c r="M4" s="17"/>
      <c r="N4" s="17"/>
    </row>
    <row r="5" spans="1:15" ht="24.75" hidden="1" x14ac:dyDescent="0.25">
      <c r="A5" s="82" t="s">
        <v>28</v>
      </c>
      <c r="B5" s="10" t="s">
        <v>311</v>
      </c>
      <c r="C5" s="11" t="s">
        <v>63</v>
      </c>
      <c r="D5" s="11" t="s">
        <v>30</v>
      </c>
      <c r="E5" s="11">
        <v>12</v>
      </c>
      <c r="F5" s="11">
        <v>6</v>
      </c>
      <c r="G5" s="12" t="s">
        <v>309</v>
      </c>
      <c r="H5" s="11" t="s">
        <v>312</v>
      </c>
      <c r="I5" s="11"/>
      <c r="J5" s="11" t="s">
        <v>32</v>
      </c>
      <c r="K5" s="11" t="s">
        <v>57</v>
      </c>
      <c r="L5" s="11" t="s">
        <v>22</v>
      </c>
      <c r="M5" s="17"/>
      <c r="N5" s="17"/>
    </row>
    <row r="6" spans="1:15" hidden="1" x14ac:dyDescent="0.25">
      <c r="A6" s="82" t="s">
        <v>40</v>
      </c>
      <c r="B6" s="10" t="s">
        <v>313</v>
      </c>
      <c r="C6" s="11" t="s">
        <v>25</v>
      </c>
      <c r="D6" s="11" t="s">
        <v>30</v>
      </c>
      <c r="E6" s="11">
        <v>6</v>
      </c>
      <c r="F6" s="11">
        <v>6</v>
      </c>
      <c r="G6" s="12"/>
      <c r="H6" s="11" t="s">
        <v>314</v>
      </c>
      <c r="I6" s="11"/>
      <c r="J6" s="11" t="s">
        <v>32</v>
      </c>
      <c r="K6" s="11" t="s">
        <v>43</v>
      </c>
      <c r="L6" s="11" t="s">
        <v>22</v>
      </c>
      <c r="M6" s="17"/>
      <c r="N6" s="17"/>
    </row>
    <row r="7" spans="1:15" s="46" customFormat="1" hidden="1" x14ac:dyDescent="0.25">
      <c r="A7" s="82" t="s">
        <v>33</v>
      </c>
      <c r="B7" s="10" t="s">
        <v>315</v>
      </c>
      <c r="C7" s="11" t="s">
        <v>25</v>
      </c>
      <c r="D7" s="11" t="s">
        <v>30</v>
      </c>
      <c r="E7" s="11">
        <v>6</v>
      </c>
      <c r="F7" s="11">
        <v>6</v>
      </c>
      <c r="G7" s="12"/>
      <c r="H7" s="11" t="s">
        <v>128</v>
      </c>
      <c r="I7" s="11"/>
      <c r="J7" s="11" t="s">
        <v>32</v>
      </c>
      <c r="K7" s="11" t="s">
        <v>43</v>
      </c>
      <c r="L7" s="11" t="s">
        <v>22</v>
      </c>
      <c r="M7" s="17"/>
      <c r="N7" s="17"/>
      <c r="O7"/>
    </row>
    <row r="8" spans="1:15" ht="24.75" hidden="1" x14ac:dyDescent="0.25">
      <c r="A8" s="82" t="s">
        <v>61</v>
      </c>
      <c r="B8" s="10" t="s">
        <v>316</v>
      </c>
      <c r="C8" s="11" t="s">
        <v>63</v>
      </c>
      <c r="D8" s="11" t="s">
        <v>30</v>
      </c>
      <c r="E8" s="11">
        <v>6</v>
      </c>
      <c r="F8" s="11">
        <v>6</v>
      </c>
      <c r="G8" s="12"/>
      <c r="H8" s="11" t="s">
        <v>317</v>
      </c>
      <c r="I8" s="11"/>
      <c r="J8" s="11" t="s">
        <v>67</v>
      </c>
      <c r="K8" s="11" t="s">
        <v>57</v>
      </c>
      <c r="L8" s="11" t="s">
        <v>22</v>
      </c>
      <c r="M8" s="17"/>
      <c r="N8" s="17"/>
    </row>
    <row r="9" spans="1:15" hidden="1" x14ac:dyDescent="0.25">
      <c r="A9" s="82" t="s">
        <v>61</v>
      </c>
      <c r="B9" s="10" t="s">
        <v>318</v>
      </c>
      <c r="C9" s="11" t="s">
        <v>63</v>
      </c>
      <c r="D9" s="11" t="s">
        <v>30</v>
      </c>
      <c r="E9" s="11">
        <v>6</v>
      </c>
      <c r="F9" s="11">
        <v>6</v>
      </c>
      <c r="G9" s="12"/>
      <c r="H9" s="11" t="s">
        <v>286</v>
      </c>
      <c r="I9" s="11"/>
      <c r="J9" s="11" t="s">
        <v>67</v>
      </c>
      <c r="K9" s="11" t="s">
        <v>57</v>
      </c>
      <c r="L9" s="11" t="s">
        <v>22</v>
      </c>
      <c r="M9" s="17"/>
      <c r="N9" s="17"/>
    </row>
    <row r="10" spans="1:15" ht="24.75" hidden="1" x14ac:dyDescent="0.25">
      <c r="A10" s="82" t="s">
        <v>28</v>
      </c>
      <c r="B10" s="10" t="s">
        <v>319</v>
      </c>
      <c r="C10" s="11" t="s">
        <v>63</v>
      </c>
      <c r="D10" s="11" t="s">
        <v>30</v>
      </c>
      <c r="E10" s="11">
        <v>12</v>
      </c>
      <c r="F10" s="11">
        <v>6</v>
      </c>
      <c r="G10" s="12" t="s">
        <v>309</v>
      </c>
      <c r="H10" s="11" t="s">
        <v>177</v>
      </c>
      <c r="I10" s="11"/>
      <c r="J10" s="11" t="s">
        <v>67</v>
      </c>
      <c r="K10" s="11" t="s">
        <v>43</v>
      </c>
      <c r="L10" s="11" t="s">
        <v>22</v>
      </c>
      <c r="M10" s="17"/>
      <c r="N10" s="17"/>
    </row>
    <row r="11" spans="1:15" hidden="1" x14ac:dyDescent="0.25">
      <c r="A11" s="82" t="s">
        <v>28</v>
      </c>
      <c r="B11" s="10" t="s">
        <v>320</v>
      </c>
      <c r="C11" s="11" t="s">
        <v>63</v>
      </c>
      <c r="D11" s="11" t="s">
        <v>30</v>
      </c>
      <c r="E11" s="11">
        <v>6</v>
      </c>
      <c r="F11" s="11">
        <v>6</v>
      </c>
      <c r="G11" s="12"/>
      <c r="H11" s="11" t="s">
        <v>241</v>
      </c>
      <c r="I11" s="11"/>
      <c r="J11" s="11" t="s">
        <v>20</v>
      </c>
      <c r="K11" s="11" t="s">
        <v>57</v>
      </c>
      <c r="L11" s="11" t="s">
        <v>22</v>
      </c>
      <c r="M11" s="17"/>
      <c r="N11" s="17"/>
    </row>
    <row r="12" spans="1:15" ht="24.75" hidden="1" x14ac:dyDescent="0.25">
      <c r="A12" s="82" t="s">
        <v>70</v>
      </c>
      <c r="B12" s="10" t="s">
        <v>321</v>
      </c>
      <c r="C12" s="11" t="s">
        <v>25</v>
      </c>
      <c r="D12" s="11" t="s">
        <v>139</v>
      </c>
      <c r="E12" s="11">
        <v>6</v>
      </c>
      <c r="F12" s="11">
        <v>0</v>
      </c>
      <c r="G12" s="12" t="s">
        <v>322</v>
      </c>
      <c r="H12" s="11" t="s">
        <v>294</v>
      </c>
      <c r="I12" s="11"/>
      <c r="J12" s="11" t="s">
        <v>20</v>
      </c>
      <c r="K12" s="11" t="s">
        <v>43</v>
      </c>
      <c r="L12" s="11" t="s">
        <v>22</v>
      </c>
      <c r="M12" s="17"/>
      <c r="N12" s="17"/>
    </row>
    <row r="13" spans="1:15" s="46" customFormat="1" ht="24.75" hidden="1" x14ac:dyDescent="0.25">
      <c r="A13" s="82" t="s">
        <v>28</v>
      </c>
      <c r="B13" s="10" t="s">
        <v>323</v>
      </c>
      <c r="C13" s="11" t="s">
        <v>63</v>
      </c>
      <c r="D13" s="11" t="s">
        <v>17</v>
      </c>
      <c r="E13" s="11">
        <v>12</v>
      </c>
      <c r="F13" s="11">
        <v>6</v>
      </c>
      <c r="G13" s="12" t="s">
        <v>309</v>
      </c>
      <c r="H13" s="11" t="s">
        <v>324</v>
      </c>
      <c r="I13" s="11"/>
      <c r="J13" s="11" t="s">
        <v>20</v>
      </c>
      <c r="K13" s="11" t="s">
        <v>43</v>
      </c>
      <c r="L13" s="11" t="s">
        <v>22</v>
      </c>
      <c r="M13" s="17"/>
      <c r="N13" s="17"/>
      <c r="O13"/>
    </row>
    <row r="14" spans="1:15" ht="24.75" hidden="1" x14ac:dyDescent="0.25">
      <c r="A14" s="82" t="s">
        <v>75</v>
      </c>
      <c r="B14" s="10" t="s">
        <v>325</v>
      </c>
      <c r="C14" s="11" t="s">
        <v>25</v>
      </c>
      <c r="D14" s="11" t="s">
        <v>17</v>
      </c>
      <c r="E14" s="11">
        <v>6</v>
      </c>
      <c r="F14" s="11">
        <v>0</v>
      </c>
      <c r="G14" s="12" t="s">
        <v>209</v>
      </c>
      <c r="H14" s="11" t="s">
        <v>326</v>
      </c>
      <c r="I14" s="11"/>
      <c r="J14" s="11" t="s">
        <v>20</v>
      </c>
      <c r="K14" s="11" t="s">
        <v>43</v>
      </c>
      <c r="L14" s="11" t="s">
        <v>22</v>
      </c>
      <c r="M14" s="17"/>
      <c r="N14" s="17"/>
    </row>
    <row r="15" spans="1:15" hidden="1" x14ac:dyDescent="0.25">
      <c r="A15" s="83" t="s">
        <v>327</v>
      </c>
      <c r="B15" s="10" t="s">
        <v>328</v>
      </c>
      <c r="C15" s="11" t="s">
        <v>63</v>
      </c>
      <c r="D15" s="11" t="s">
        <v>26</v>
      </c>
      <c r="E15" s="11">
        <v>6</v>
      </c>
      <c r="F15" s="11">
        <v>6</v>
      </c>
      <c r="G15" s="12"/>
      <c r="H15" s="11" t="s">
        <v>329</v>
      </c>
      <c r="I15" s="11"/>
      <c r="J15" s="11"/>
      <c r="K15" s="11" t="s">
        <v>57</v>
      </c>
      <c r="L15" s="11" t="s">
        <v>22</v>
      </c>
      <c r="M15" s="17"/>
      <c r="N15" s="17"/>
      <c r="O15" s="46"/>
    </row>
    <row r="16" spans="1:15" hidden="1" x14ac:dyDescent="0.25">
      <c r="A16" s="83" t="s">
        <v>23</v>
      </c>
      <c r="B16" s="10" t="s">
        <v>330</v>
      </c>
      <c r="C16" s="11" t="s">
        <v>25</v>
      </c>
      <c r="D16" s="11" t="s">
        <v>26</v>
      </c>
      <c r="E16" s="11">
        <v>6</v>
      </c>
      <c r="F16" s="11">
        <v>6</v>
      </c>
      <c r="G16" s="12"/>
      <c r="H16" s="11" t="s">
        <v>331</v>
      </c>
      <c r="I16" s="11"/>
      <c r="J16" s="11"/>
      <c r="K16" s="11" t="s">
        <v>43</v>
      </c>
      <c r="L16" s="11" t="s">
        <v>22</v>
      </c>
      <c r="M16" s="17" t="s">
        <v>49</v>
      </c>
      <c r="N16" s="11" t="s">
        <v>58</v>
      </c>
      <c r="O16" s="46"/>
    </row>
    <row r="17" spans="1:15" ht="24.75" x14ac:dyDescent="0.25">
      <c r="A17" s="82" t="s">
        <v>28</v>
      </c>
      <c r="B17" s="10" t="s">
        <v>332</v>
      </c>
      <c r="C17" s="11" t="s">
        <v>63</v>
      </c>
      <c r="D17" s="11" t="s">
        <v>30</v>
      </c>
      <c r="E17" s="11">
        <v>12</v>
      </c>
      <c r="F17" s="11">
        <v>6</v>
      </c>
      <c r="G17" s="12" t="s">
        <v>309</v>
      </c>
      <c r="H17" s="11" t="s">
        <v>333</v>
      </c>
      <c r="I17" s="11"/>
      <c r="J17" s="11" t="s">
        <v>32</v>
      </c>
      <c r="K17" s="11" t="s">
        <v>57</v>
      </c>
      <c r="L17" s="11" t="s">
        <v>58</v>
      </c>
      <c r="M17" s="17"/>
      <c r="N17" s="17"/>
    </row>
    <row r="18" spans="1:15" x14ac:dyDescent="0.25">
      <c r="A18" s="84" t="s">
        <v>83</v>
      </c>
      <c r="B18" s="18" t="s">
        <v>334</v>
      </c>
      <c r="C18" s="19" t="s">
        <v>25</v>
      </c>
      <c r="D18" s="19" t="s">
        <v>30</v>
      </c>
      <c r="E18" s="19">
        <v>6</v>
      </c>
      <c r="F18" s="19">
        <v>6</v>
      </c>
      <c r="G18" s="20"/>
      <c r="H18" s="11" t="s">
        <v>279</v>
      </c>
      <c r="I18" s="19"/>
      <c r="J18" s="19" t="s">
        <v>32</v>
      </c>
      <c r="K18" s="19" t="s">
        <v>43</v>
      </c>
      <c r="L18" s="19" t="s">
        <v>58</v>
      </c>
      <c r="M18" s="9"/>
      <c r="N18" s="9"/>
    </row>
    <row r="19" spans="1:15" x14ac:dyDescent="0.25">
      <c r="A19" s="82" t="s">
        <v>28</v>
      </c>
      <c r="B19" s="10" t="s">
        <v>335</v>
      </c>
      <c r="C19" s="11" t="s">
        <v>63</v>
      </c>
      <c r="D19" s="11" t="s">
        <v>17</v>
      </c>
      <c r="E19" s="11">
        <v>6</v>
      </c>
      <c r="F19" s="11">
        <v>6</v>
      </c>
      <c r="G19" s="12" t="s">
        <v>309</v>
      </c>
      <c r="H19" s="11" t="s">
        <v>336</v>
      </c>
      <c r="I19" s="11"/>
      <c r="J19" s="11" t="s">
        <v>20</v>
      </c>
      <c r="K19" s="11" t="s">
        <v>57</v>
      </c>
      <c r="L19" s="11" t="s">
        <v>58</v>
      </c>
      <c r="M19" s="17"/>
      <c r="N19" s="17"/>
      <c r="O19" s="85"/>
    </row>
    <row r="20" spans="1:15" x14ac:dyDescent="0.25">
      <c r="A20" s="82" t="s">
        <v>28</v>
      </c>
      <c r="B20" s="10" t="s">
        <v>337</v>
      </c>
      <c r="C20" s="11" t="s">
        <v>63</v>
      </c>
      <c r="D20" s="11" t="s">
        <v>26</v>
      </c>
      <c r="E20" s="11">
        <v>12</v>
      </c>
      <c r="F20" s="11">
        <v>12</v>
      </c>
      <c r="G20" s="12" t="s">
        <v>309</v>
      </c>
      <c r="H20" s="19" t="s">
        <v>271</v>
      </c>
      <c r="I20" s="11"/>
      <c r="J20" s="11" t="s">
        <v>20</v>
      </c>
      <c r="K20" s="11" t="s">
        <v>57</v>
      </c>
      <c r="L20" s="11" t="s">
        <v>58</v>
      </c>
      <c r="M20" s="17"/>
      <c r="N20" s="17"/>
      <c r="O20" s="86"/>
    </row>
    <row r="21" spans="1:15" ht="24.75" x14ac:dyDescent="0.25">
      <c r="A21" s="82" t="s">
        <v>28</v>
      </c>
      <c r="B21" s="10" t="s">
        <v>338</v>
      </c>
      <c r="C21" s="11" t="s">
        <v>63</v>
      </c>
      <c r="D21" s="11" t="s">
        <v>26</v>
      </c>
      <c r="E21" s="11">
        <v>12</v>
      </c>
      <c r="F21" s="11">
        <v>6</v>
      </c>
      <c r="G21" s="12" t="s">
        <v>309</v>
      </c>
      <c r="H21" s="11" t="s">
        <v>339</v>
      </c>
      <c r="I21" s="11"/>
      <c r="J21" s="11"/>
      <c r="K21" s="11" t="s">
        <v>57</v>
      </c>
      <c r="L21" s="11" t="s">
        <v>58</v>
      </c>
      <c r="M21" s="17"/>
      <c r="N21" s="17"/>
    </row>
    <row r="22" spans="1:15" s="46" customFormat="1" hidden="1" x14ac:dyDescent="0.25">
      <c r="A22" s="87"/>
      <c r="B22" s="88"/>
      <c r="C22" s="89"/>
      <c r="D22" s="89"/>
      <c r="E22" s="89"/>
      <c r="F22" s="89">
        <f>SUM(F4:F21)</f>
        <v>102</v>
      </c>
      <c r="G22" s="90"/>
      <c r="H22" s="89"/>
      <c r="I22" s="89"/>
      <c r="J22" s="89"/>
      <c r="K22" s="89"/>
      <c r="L22" s="89"/>
      <c r="M22" s="87"/>
      <c r="N22" s="87"/>
    </row>
    <row r="23" spans="1:15" hidden="1" x14ac:dyDescent="0.25">
      <c r="C23" s="51"/>
      <c r="D23" s="51"/>
      <c r="E23" s="51"/>
      <c r="F23" s="51">
        <f>SUM(F4:F21)</f>
        <v>102</v>
      </c>
      <c r="G23" s="52"/>
      <c r="H23" s="51"/>
      <c r="I23" s="51"/>
      <c r="J23" s="51"/>
      <c r="K23" s="51"/>
      <c r="L23" s="51"/>
    </row>
    <row r="24" spans="1:15" x14ac:dyDescent="0.25">
      <c r="C24" s="51"/>
      <c r="D24" s="51"/>
      <c r="E24" s="51"/>
      <c r="F24" s="51"/>
      <c r="G24" s="52"/>
      <c r="H24" s="51"/>
      <c r="I24" s="51"/>
      <c r="J24" s="51"/>
      <c r="K24" s="51"/>
      <c r="L24" s="51"/>
    </row>
    <row r="25" spans="1:15" x14ac:dyDescent="0.25">
      <c r="A25" s="29" t="s">
        <v>109</v>
      </c>
      <c r="B25" s="30"/>
      <c r="C25" s="51"/>
      <c r="D25" s="51"/>
      <c r="E25" s="51"/>
      <c r="F25" s="51"/>
      <c r="G25" s="52"/>
      <c r="H25" s="51"/>
      <c r="I25" s="51"/>
      <c r="J25" s="51"/>
      <c r="K25" s="51"/>
      <c r="L25" s="51"/>
    </row>
    <row r="26" spans="1:15" x14ac:dyDescent="0.25">
      <c r="A26" s="29" t="s">
        <v>110</v>
      </c>
      <c r="B26" s="30"/>
      <c r="C26" s="51"/>
      <c r="D26" s="51"/>
      <c r="E26" s="51"/>
      <c r="F26" s="51"/>
      <c r="G26" s="52"/>
      <c r="H26" s="51"/>
      <c r="I26" s="51"/>
      <c r="J26" s="51"/>
      <c r="K26" s="51"/>
      <c r="L26" s="51"/>
    </row>
    <row r="27" spans="1:15" x14ac:dyDescent="0.25">
      <c r="A27" s="29" t="s">
        <v>111</v>
      </c>
      <c r="B27" s="30"/>
      <c r="C27" s="51"/>
      <c r="D27" s="51"/>
      <c r="E27" s="51"/>
      <c r="F27" s="51"/>
      <c r="G27" s="52"/>
      <c r="H27" s="51"/>
      <c r="I27" s="51"/>
      <c r="J27" s="51"/>
      <c r="K27" s="51"/>
      <c r="L27" s="51"/>
    </row>
    <row r="28" spans="1:15" x14ac:dyDescent="0.25">
      <c r="A28" s="29" t="s">
        <v>112</v>
      </c>
      <c r="B28" s="30"/>
      <c r="C28" s="51"/>
      <c r="D28" s="51"/>
      <c r="E28" s="51"/>
      <c r="F28" s="51"/>
      <c r="G28" s="52"/>
      <c r="H28" s="51"/>
      <c r="I28" s="51"/>
      <c r="J28" s="51"/>
      <c r="K28" s="51"/>
      <c r="L28" s="51"/>
    </row>
    <row r="29" spans="1:15" x14ac:dyDescent="0.25">
      <c r="A29" s="29" t="s">
        <v>113</v>
      </c>
      <c r="B29" s="30"/>
      <c r="C29" s="51"/>
      <c r="D29" s="51"/>
      <c r="E29" s="51"/>
      <c r="F29" s="51"/>
      <c r="G29" s="52"/>
      <c r="H29" s="51"/>
      <c r="I29" s="51"/>
      <c r="J29" s="51"/>
      <c r="K29" s="51"/>
      <c r="L29" s="51"/>
    </row>
    <row r="30" spans="1:15" x14ac:dyDescent="0.25">
      <c r="A30" s="29" t="s">
        <v>114</v>
      </c>
      <c r="B30" s="30"/>
      <c r="C30" s="51"/>
      <c r="D30" s="51"/>
      <c r="E30" s="51"/>
      <c r="F30" s="51"/>
      <c r="G30" s="52"/>
      <c r="H30" s="51"/>
      <c r="I30" s="51"/>
      <c r="J30" s="51"/>
      <c r="K30" s="51"/>
      <c r="L30" s="51"/>
    </row>
    <row r="31" spans="1:15" x14ac:dyDescent="0.25">
      <c r="C31" s="51"/>
      <c r="D31" s="51"/>
      <c r="E31" s="51"/>
      <c r="F31" s="51"/>
      <c r="G31" s="52"/>
      <c r="H31" s="51"/>
      <c r="I31" s="51"/>
      <c r="J31" s="51"/>
      <c r="K31" s="51"/>
      <c r="L31" s="51"/>
    </row>
  </sheetData>
  <autoFilter ref="A3:P23">
    <filterColumn colId="11">
      <filters>
        <filter val="II"/>
      </filters>
    </filterColumn>
    <sortState ref="A4:O16">
      <sortCondition ref="J3:J23"/>
    </sortState>
  </autoFilter>
  <mergeCells count="2">
    <mergeCell ref="A1:M1"/>
    <mergeCell ref="A2:M2"/>
  </mergeCells>
  <pageMargins left="0.7" right="0.7" top="0.75" bottom="0.75" header="0.3" footer="0.3"/>
  <pageSetup paperSize="9" scale="80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7"/>
  <sheetViews>
    <sheetView topLeftCell="A19" workbookViewId="0">
      <selection activeCell="A39" sqref="A39"/>
    </sheetView>
  </sheetViews>
  <sheetFormatPr defaultRowHeight="14.25" x14ac:dyDescent="0.2"/>
  <cols>
    <col min="1" max="1" width="9.7109375" style="15" customWidth="1"/>
    <col min="2" max="2" width="14.28515625" style="33" customWidth="1"/>
    <col min="3" max="3" width="12.5703125" style="15" customWidth="1"/>
    <col min="4" max="4" width="11.7109375" style="33" customWidth="1"/>
    <col min="5" max="5" width="12.7109375" style="15" customWidth="1"/>
    <col min="6" max="6" width="9.42578125" style="15" customWidth="1"/>
    <col min="7" max="7" width="13.85546875" style="33" bestFit="1" customWidth="1"/>
    <col min="8" max="8" width="14.42578125" style="15" customWidth="1"/>
    <col min="9" max="9" width="8.28515625" style="15" bestFit="1" customWidth="1"/>
    <col min="10" max="10" width="7" style="15" bestFit="1" customWidth="1"/>
    <col min="11" max="11" width="7.5703125" style="15" customWidth="1"/>
    <col min="12" max="12" width="4.42578125" style="15" customWidth="1"/>
    <col min="13" max="16384" width="9.140625" style="15"/>
  </cols>
  <sheetData>
    <row r="1" spans="1:31" s="1" customFormat="1" ht="23.25" x14ac:dyDescent="0.35">
      <c r="A1" s="113" t="s">
        <v>307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31" s="2" customFormat="1" ht="20.25" x14ac:dyDescent="0.3">
      <c r="A2" s="116" t="s">
        <v>124</v>
      </c>
      <c r="B2" s="116"/>
      <c r="C2" s="116"/>
      <c r="D2" s="116"/>
      <c r="E2" s="116"/>
      <c r="F2" s="116"/>
      <c r="G2" s="116"/>
      <c r="H2" s="116"/>
      <c r="I2" s="116"/>
      <c r="J2" s="116"/>
      <c r="K2" s="42"/>
      <c r="L2" s="42"/>
    </row>
    <row r="3" spans="1:31" s="8" customFormat="1" ht="22.5" customHeight="1" x14ac:dyDescent="0.3">
      <c r="D3" s="42" t="s">
        <v>82</v>
      </c>
    </row>
    <row r="4" spans="1:31" s="13" customFormat="1" x14ac:dyDescent="0.2">
      <c r="A4" s="25"/>
      <c r="M4" s="14"/>
      <c r="N4" s="14"/>
    </row>
    <row r="5" spans="1:31" x14ac:dyDescent="0.2">
      <c r="A5" s="12"/>
      <c r="B5" s="12" t="s">
        <v>67</v>
      </c>
      <c r="C5" s="12" t="s">
        <v>32</v>
      </c>
      <c r="D5" s="12" t="s">
        <v>20</v>
      </c>
      <c r="E5" s="12" t="s">
        <v>115</v>
      </c>
      <c r="F5" s="12" t="s">
        <v>118</v>
      </c>
      <c r="G5" s="12" t="s">
        <v>119</v>
      </c>
      <c r="H5" s="37"/>
      <c r="I5" s="38"/>
      <c r="J5" s="39"/>
      <c r="K5" s="39"/>
      <c r="L5" s="39"/>
      <c r="M5" s="39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</row>
    <row r="6" spans="1:31" s="16" customFormat="1" x14ac:dyDescent="0.2">
      <c r="A6" s="11" t="s">
        <v>116</v>
      </c>
      <c r="B6" s="35">
        <v>18</v>
      </c>
      <c r="C6" s="12">
        <v>24</v>
      </c>
      <c r="D6" s="11">
        <v>12</v>
      </c>
      <c r="E6" s="11">
        <v>12</v>
      </c>
      <c r="F6" s="12">
        <v>0</v>
      </c>
      <c r="G6" s="12">
        <f t="shared" ref="G6:G11" si="0">SUM(B6:F6)</f>
        <v>66</v>
      </c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</row>
    <row r="7" spans="1:31" x14ac:dyDescent="0.2">
      <c r="A7" s="11" t="s">
        <v>30</v>
      </c>
      <c r="B7" s="36">
        <v>18</v>
      </c>
      <c r="C7" s="12">
        <v>24</v>
      </c>
      <c r="D7" s="11">
        <v>12</v>
      </c>
      <c r="E7" s="12">
        <v>0</v>
      </c>
      <c r="F7" s="11">
        <v>0</v>
      </c>
      <c r="G7" s="11">
        <f t="shared" si="0"/>
        <v>54</v>
      </c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</row>
    <row r="8" spans="1:31" s="16" customFormat="1" x14ac:dyDescent="0.2">
      <c r="A8" s="11" t="s">
        <v>191</v>
      </c>
      <c r="B8" s="35">
        <f>B6-B7</f>
        <v>0</v>
      </c>
      <c r="C8" s="35">
        <v>0</v>
      </c>
      <c r="D8" s="35">
        <v>0</v>
      </c>
      <c r="E8" s="12">
        <v>0</v>
      </c>
      <c r="F8" s="11">
        <v>0</v>
      </c>
      <c r="G8" s="19">
        <f t="shared" si="0"/>
        <v>0</v>
      </c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</row>
    <row r="9" spans="1:31" x14ac:dyDescent="0.2">
      <c r="A9" s="11" t="s">
        <v>123</v>
      </c>
      <c r="B9" s="35">
        <v>0</v>
      </c>
      <c r="C9" s="35">
        <v>0</v>
      </c>
      <c r="D9" s="35">
        <v>0</v>
      </c>
      <c r="E9" s="12">
        <v>0</v>
      </c>
      <c r="F9" s="11">
        <v>0</v>
      </c>
      <c r="G9" s="19">
        <f t="shared" si="0"/>
        <v>0</v>
      </c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</row>
    <row r="10" spans="1:31" x14ac:dyDescent="0.2">
      <c r="A10" s="11" t="s">
        <v>117</v>
      </c>
      <c r="B10" s="35">
        <v>0</v>
      </c>
      <c r="C10" s="12">
        <v>0</v>
      </c>
      <c r="D10" s="11">
        <v>12</v>
      </c>
      <c r="E10" s="12">
        <v>0</v>
      </c>
      <c r="F10" s="11">
        <v>0</v>
      </c>
      <c r="G10" s="11">
        <f t="shared" si="0"/>
        <v>12</v>
      </c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</row>
    <row r="11" spans="1:31" x14ac:dyDescent="0.2">
      <c r="A11" s="11" t="s">
        <v>120</v>
      </c>
      <c r="B11" s="35">
        <v>0</v>
      </c>
      <c r="C11" s="12">
        <v>0</v>
      </c>
      <c r="D11" s="11">
        <v>0</v>
      </c>
      <c r="E11" s="12">
        <v>0</v>
      </c>
      <c r="F11" s="11">
        <v>0</v>
      </c>
      <c r="G11" s="11">
        <f t="shared" si="0"/>
        <v>0</v>
      </c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</row>
    <row r="12" spans="1:31" x14ac:dyDescent="0.2"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</row>
    <row r="13" spans="1:31" s="16" customFormat="1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</row>
    <row r="14" spans="1:31" ht="20.25" x14ac:dyDescent="0.3">
      <c r="A14" s="14"/>
      <c r="B14" s="14"/>
      <c r="C14" s="14"/>
      <c r="D14" s="42" t="s">
        <v>121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</row>
    <row r="15" spans="1:31" x14ac:dyDescent="0.2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</row>
    <row r="16" spans="1:31" x14ac:dyDescent="0.2">
      <c r="A16" s="12"/>
      <c r="B16" s="12" t="s">
        <v>67</v>
      </c>
      <c r="C16" s="12" t="s">
        <v>32</v>
      </c>
      <c r="D16" s="12" t="s">
        <v>20</v>
      </c>
      <c r="E16" s="12" t="s">
        <v>115</v>
      </c>
      <c r="F16" s="12" t="s">
        <v>118</v>
      </c>
      <c r="G16" s="12" t="s">
        <v>119</v>
      </c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</row>
    <row r="17" spans="1:31" x14ac:dyDescent="0.2">
      <c r="A17" s="11" t="s">
        <v>116</v>
      </c>
      <c r="B17" s="35">
        <v>0</v>
      </c>
      <c r="C17" s="12">
        <v>12</v>
      </c>
      <c r="D17" s="11">
        <v>18</v>
      </c>
      <c r="E17" s="11">
        <v>6</v>
      </c>
      <c r="F17" s="12">
        <v>0</v>
      </c>
      <c r="G17" s="12">
        <f t="shared" ref="G17:G22" si="1">SUM(B17:F17)</f>
        <v>36</v>
      </c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</row>
    <row r="18" spans="1:31" x14ac:dyDescent="0.2">
      <c r="A18" s="11" t="s">
        <v>30</v>
      </c>
      <c r="B18" s="36">
        <v>0</v>
      </c>
      <c r="C18" s="12">
        <v>12</v>
      </c>
      <c r="D18" s="11">
        <v>6</v>
      </c>
      <c r="E18" s="12">
        <v>0</v>
      </c>
      <c r="F18" s="11">
        <v>0</v>
      </c>
      <c r="G18" s="11">
        <f t="shared" si="1"/>
        <v>18</v>
      </c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</row>
    <row r="19" spans="1:31" x14ac:dyDescent="0.2">
      <c r="A19" s="11" t="s">
        <v>191</v>
      </c>
      <c r="B19" s="35">
        <f>B17-B18</f>
        <v>0</v>
      </c>
      <c r="C19" s="35">
        <v>0</v>
      </c>
      <c r="D19" s="35">
        <v>0</v>
      </c>
      <c r="E19" s="12">
        <v>0</v>
      </c>
      <c r="F19" s="11">
        <v>0</v>
      </c>
      <c r="G19" s="19">
        <f t="shared" si="1"/>
        <v>0</v>
      </c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</row>
    <row r="20" spans="1:31" x14ac:dyDescent="0.2">
      <c r="A20" s="11" t="s">
        <v>123</v>
      </c>
      <c r="B20" s="35">
        <v>0</v>
      </c>
      <c r="C20" s="35">
        <v>0</v>
      </c>
      <c r="D20" s="35">
        <v>12</v>
      </c>
      <c r="E20" s="12">
        <v>0</v>
      </c>
      <c r="F20" s="11">
        <v>0</v>
      </c>
      <c r="G20" s="19">
        <f t="shared" si="1"/>
        <v>12</v>
      </c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</row>
    <row r="21" spans="1:31" x14ac:dyDescent="0.2">
      <c r="A21" s="11" t="s">
        <v>117</v>
      </c>
      <c r="B21" s="35">
        <v>0</v>
      </c>
      <c r="C21" s="12">
        <v>0</v>
      </c>
      <c r="D21" s="11">
        <v>0</v>
      </c>
      <c r="E21" s="12">
        <v>0</v>
      </c>
      <c r="F21" s="11">
        <v>0</v>
      </c>
      <c r="G21" s="11">
        <f t="shared" si="1"/>
        <v>0</v>
      </c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</row>
    <row r="22" spans="1:31" x14ac:dyDescent="0.2">
      <c r="A22" s="11" t="s">
        <v>120</v>
      </c>
      <c r="B22" s="35">
        <v>0</v>
      </c>
      <c r="C22" s="12">
        <v>0</v>
      </c>
      <c r="D22" s="11">
        <v>0</v>
      </c>
      <c r="E22" s="12">
        <v>0</v>
      </c>
      <c r="F22" s="11">
        <v>0</v>
      </c>
      <c r="G22" s="11">
        <f t="shared" si="1"/>
        <v>0</v>
      </c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</row>
    <row r="23" spans="1:31" x14ac:dyDescent="0.2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</row>
    <row r="24" spans="1:31" x14ac:dyDescent="0.2">
      <c r="H24" s="14"/>
      <c r="I24" s="14"/>
      <c r="J24" s="14"/>
      <c r="K24" s="14"/>
      <c r="L24" s="14"/>
      <c r="M24" s="14"/>
      <c r="N24" s="14"/>
      <c r="O24" s="14"/>
      <c r="P24" s="14"/>
    </row>
    <row r="25" spans="1:31" ht="20.25" x14ac:dyDescent="0.3">
      <c r="A25" s="14"/>
      <c r="B25" s="14"/>
      <c r="C25" s="14"/>
      <c r="D25" s="40" t="s">
        <v>116</v>
      </c>
      <c r="E25" s="14"/>
      <c r="F25" s="14"/>
      <c r="G25" s="14"/>
      <c r="H25" s="28"/>
      <c r="I25" s="27"/>
      <c r="J25" s="27"/>
      <c r="K25" s="27"/>
      <c r="L25" s="27"/>
      <c r="M25" s="27"/>
    </row>
    <row r="26" spans="1:31" x14ac:dyDescent="0.2">
      <c r="A26" s="14"/>
      <c r="B26" s="14"/>
      <c r="C26" s="14"/>
      <c r="D26" s="14"/>
      <c r="E26" s="14"/>
      <c r="F26" s="14"/>
      <c r="G26" s="14"/>
      <c r="H26" s="32"/>
      <c r="I26" s="31"/>
      <c r="J26" s="31"/>
      <c r="K26" s="31"/>
      <c r="L26" s="31"/>
      <c r="M26" s="31"/>
    </row>
    <row r="27" spans="1:31" x14ac:dyDescent="0.2">
      <c r="A27" s="12"/>
      <c r="B27" s="12" t="s">
        <v>67</v>
      </c>
      <c r="C27" s="12" t="s">
        <v>32</v>
      </c>
      <c r="D27" s="12" t="s">
        <v>20</v>
      </c>
      <c r="E27" s="12" t="s">
        <v>115</v>
      </c>
      <c r="F27" s="12" t="s">
        <v>118</v>
      </c>
      <c r="G27" s="12" t="s">
        <v>119</v>
      </c>
      <c r="H27" s="32"/>
      <c r="I27" s="31"/>
      <c r="J27" s="31"/>
      <c r="K27" s="31"/>
      <c r="L27" s="31"/>
      <c r="M27" s="31"/>
    </row>
    <row r="28" spans="1:31" x14ac:dyDescent="0.2">
      <c r="A28" s="11" t="s">
        <v>116</v>
      </c>
      <c r="B28" s="35">
        <f t="shared" ref="B28:F33" si="2">B6+B17</f>
        <v>18</v>
      </c>
      <c r="C28" s="12">
        <f t="shared" si="2"/>
        <v>36</v>
      </c>
      <c r="D28" s="11">
        <f t="shared" si="2"/>
        <v>30</v>
      </c>
      <c r="E28" s="11">
        <f t="shared" si="2"/>
        <v>18</v>
      </c>
      <c r="F28" s="12">
        <f t="shared" si="2"/>
        <v>0</v>
      </c>
      <c r="G28" s="12">
        <f t="shared" ref="G28:G33" si="3">SUM(B28:F28)</f>
        <v>102</v>
      </c>
      <c r="H28" s="32"/>
      <c r="I28" s="31"/>
      <c r="J28" s="31"/>
      <c r="K28" s="31"/>
      <c r="L28" s="31"/>
      <c r="M28" s="31"/>
    </row>
    <row r="29" spans="1:31" x14ac:dyDescent="0.2">
      <c r="A29" s="11" t="s">
        <v>30</v>
      </c>
      <c r="B29" s="35">
        <f t="shared" si="2"/>
        <v>18</v>
      </c>
      <c r="C29" s="12">
        <f t="shared" si="2"/>
        <v>36</v>
      </c>
      <c r="D29" s="11">
        <f t="shared" si="2"/>
        <v>18</v>
      </c>
      <c r="E29" s="11">
        <f t="shared" si="2"/>
        <v>0</v>
      </c>
      <c r="F29" s="12">
        <f t="shared" si="2"/>
        <v>0</v>
      </c>
      <c r="G29" s="11">
        <f t="shared" si="3"/>
        <v>72</v>
      </c>
      <c r="H29" s="32"/>
      <c r="I29" s="31"/>
      <c r="J29" s="31"/>
      <c r="K29" s="31"/>
      <c r="L29" s="31"/>
      <c r="M29" s="31"/>
    </row>
    <row r="30" spans="1:31" x14ac:dyDescent="0.2">
      <c r="A30" s="11" t="s">
        <v>191</v>
      </c>
      <c r="B30" s="35">
        <f t="shared" si="2"/>
        <v>0</v>
      </c>
      <c r="C30" s="12">
        <f t="shared" si="2"/>
        <v>0</v>
      </c>
      <c r="D30" s="11">
        <f t="shared" si="2"/>
        <v>0</v>
      </c>
      <c r="E30" s="11">
        <f t="shared" si="2"/>
        <v>0</v>
      </c>
      <c r="F30" s="12">
        <f t="shared" si="2"/>
        <v>0</v>
      </c>
      <c r="G30" s="19">
        <f t="shared" si="3"/>
        <v>0</v>
      </c>
      <c r="H30" s="32"/>
      <c r="I30" s="31"/>
      <c r="J30" s="31"/>
      <c r="K30" s="31"/>
      <c r="L30" s="31"/>
      <c r="M30" s="31"/>
    </row>
    <row r="31" spans="1:31" x14ac:dyDescent="0.2">
      <c r="A31" s="11" t="s">
        <v>123</v>
      </c>
      <c r="B31" s="35">
        <f t="shared" si="2"/>
        <v>0</v>
      </c>
      <c r="C31" s="12">
        <f t="shared" si="2"/>
        <v>0</v>
      </c>
      <c r="D31" s="11">
        <f t="shared" si="2"/>
        <v>12</v>
      </c>
      <c r="E31" s="11">
        <f t="shared" si="2"/>
        <v>0</v>
      </c>
      <c r="F31" s="12">
        <f t="shared" si="2"/>
        <v>0</v>
      </c>
      <c r="G31" s="19">
        <f t="shared" si="3"/>
        <v>12</v>
      </c>
      <c r="H31" s="32"/>
      <c r="I31" s="31"/>
      <c r="J31" s="31"/>
      <c r="K31" s="31"/>
      <c r="L31" s="31"/>
      <c r="M31" s="31"/>
    </row>
    <row r="32" spans="1:31" x14ac:dyDescent="0.2">
      <c r="A32" s="11" t="s">
        <v>117</v>
      </c>
      <c r="B32" s="35">
        <f t="shared" si="2"/>
        <v>0</v>
      </c>
      <c r="C32" s="12">
        <f t="shared" si="2"/>
        <v>0</v>
      </c>
      <c r="D32" s="11">
        <f t="shared" si="2"/>
        <v>12</v>
      </c>
      <c r="E32" s="11">
        <f t="shared" si="2"/>
        <v>0</v>
      </c>
      <c r="F32" s="12">
        <f t="shared" si="2"/>
        <v>0</v>
      </c>
      <c r="G32" s="11">
        <f t="shared" si="3"/>
        <v>12</v>
      </c>
      <c r="H32" s="31"/>
      <c r="I32" s="31"/>
      <c r="J32" s="31"/>
      <c r="K32" s="31"/>
      <c r="L32" s="31"/>
    </row>
    <row r="33" spans="1:12" x14ac:dyDescent="0.2">
      <c r="A33" s="11" t="s">
        <v>120</v>
      </c>
      <c r="B33" s="35">
        <f t="shared" si="2"/>
        <v>0</v>
      </c>
      <c r="C33" s="12">
        <f t="shared" si="2"/>
        <v>0</v>
      </c>
      <c r="D33" s="11">
        <f t="shared" si="2"/>
        <v>0</v>
      </c>
      <c r="E33" s="11">
        <f t="shared" si="2"/>
        <v>0</v>
      </c>
      <c r="F33" s="12">
        <f t="shared" si="2"/>
        <v>0</v>
      </c>
      <c r="G33" s="11">
        <f t="shared" si="3"/>
        <v>0</v>
      </c>
      <c r="H33" s="31"/>
      <c r="I33" s="31"/>
      <c r="J33" s="31"/>
      <c r="K33" s="31"/>
      <c r="L33" s="31"/>
    </row>
    <row r="34" spans="1:12" x14ac:dyDescent="0.2">
      <c r="A34" s="29"/>
      <c r="B34" s="30"/>
      <c r="C34" s="31"/>
      <c r="D34" s="32"/>
      <c r="E34" s="31"/>
      <c r="F34" s="31"/>
      <c r="G34" s="32"/>
      <c r="H34" s="31"/>
      <c r="I34" s="31"/>
      <c r="J34" s="31"/>
      <c r="K34" s="31"/>
      <c r="L34" s="31"/>
    </row>
    <row r="35" spans="1:12" x14ac:dyDescent="0.2">
      <c r="A35" s="29"/>
      <c r="B35" s="30"/>
      <c r="C35" s="31"/>
      <c r="D35" s="32"/>
      <c r="E35" s="31"/>
      <c r="F35" s="31"/>
      <c r="G35" s="32"/>
      <c r="H35" s="31"/>
      <c r="I35" s="31"/>
      <c r="J35" s="31"/>
      <c r="K35" s="31"/>
      <c r="L35" s="31"/>
    </row>
    <row r="36" spans="1:12" x14ac:dyDescent="0.2">
      <c r="A36" s="11"/>
      <c r="B36" s="11" t="s">
        <v>67</v>
      </c>
      <c r="C36" s="11" t="s">
        <v>32</v>
      </c>
      <c r="D36" s="11" t="s">
        <v>20</v>
      </c>
      <c r="E36" s="11"/>
      <c r="F36" s="11"/>
      <c r="G36" s="11" t="s">
        <v>471</v>
      </c>
      <c r="H36" s="11" t="s">
        <v>472</v>
      </c>
      <c r="I36" s="31"/>
      <c r="J36" s="31"/>
      <c r="K36" s="31"/>
      <c r="L36" s="31"/>
    </row>
    <row r="37" spans="1:12" x14ac:dyDescent="0.2">
      <c r="A37" s="11" t="s">
        <v>475</v>
      </c>
      <c r="B37" s="11">
        <f>B28-B31</f>
        <v>18</v>
      </c>
      <c r="C37" s="11">
        <f>C28-C31</f>
        <v>36</v>
      </c>
      <c r="D37" s="11">
        <f>D28-D31</f>
        <v>18</v>
      </c>
      <c r="E37" s="11"/>
      <c r="F37" s="11"/>
      <c r="G37" s="11">
        <f>SUM(B37:D37)</f>
        <v>72</v>
      </c>
      <c r="H37" s="107">
        <f>G37/G28</f>
        <v>0.70588235294117652</v>
      </c>
      <c r="I37" s="31"/>
      <c r="J37" s="31"/>
      <c r="K37" s="31"/>
      <c r="L37" s="31"/>
    </row>
    <row r="38" spans="1:12" x14ac:dyDescent="0.2">
      <c r="A38" s="108" t="s">
        <v>473</v>
      </c>
      <c r="B38" s="109"/>
      <c r="C38" s="109"/>
      <c r="D38" s="109"/>
      <c r="E38" s="109"/>
      <c r="F38" s="110"/>
      <c r="G38" s="11">
        <f>E28+F28+G31</f>
        <v>30</v>
      </c>
      <c r="H38" s="107">
        <f>G38/G28</f>
        <v>0.29411764705882354</v>
      </c>
      <c r="I38" s="31"/>
      <c r="J38" s="31"/>
      <c r="K38" s="31"/>
      <c r="L38" s="31"/>
    </row>
    <row r="39" spans="1:12" x14ac:dyDescent="0.2">
      <c r="A39" s="11" t="s">
        <v>476</v>
      </c>
      <c r="B39" s="111">
        <f>B37/G37</f>
        <v>0.25</v>
      </c>
      <c r="C39" s="111">
        <f>C37/G37</f>
        <v>0.5</v>
      </c>
      <c r="D39" s="111">
        <f>D37/G37</f>
        <v>0.25</v>
      </c>
      <c r="E39" s="111"/>
      <c r="F39" s="111"/>
      <c r="G39" s="111"/>
      <c r="H39" s="111"/>
      <c r="I39" s="31"/>
      <c r="J39" s="31"/>
      <c r="K39" s="31"/>
      <c r="L39" s="31"/>
    </row>
    <row r="40" spans="1:12" x14ac:dyDescent="0.2">
      <c r="A40" s="29"/>
      <c r="B40" s="30"/>
      <c r="C40" s="31"/>
      <c r="D40" s="32"/>
      <c r="E40" s="31"/>
      <c r="F40" s="31"/>
      <c r="G40" s="32"/>
      <c r="H40" s="31"/>
      <c r="I40" s="31"/>
      <c r="J40" s="31"/>
      <c r="K40" s="31"/>
      <c r="L40" s="31"/>
    </row>
    <row r="41" spans="1:12" x14ac:dyDescent="0.2">
      <c r="A41" s="29"/>
      <c r="B41" s="30"/>
      <c r="C41" s="31"/>
      <c r="D41" s="32"/>
      <c r="E41" s="31"/>
      <c r="F41" s="31"/>
      <c r="G41" s="32"/>
      <c r="H41" s="31"/>
      <c r="I41" s="31"/>
      <c r="J41" s="31"/>
      <c r="K41" s="31"/>
      <c r="L41" s="31"/>
    </row>
    <row r="42" spans="1:12" x14ac:dyDescent="0.2">
      <c r="A42" s="29"/>
      <c r="B42" s="30"/>
      <c r="C42" s="31"/>
      <c r="D42" s="32"/>
      <c r="E42" s="31"/>
      <c r="F42" s="31"/>
      <c r="G42" s="32"/>
      <c r="H42" s="31"/>
      <c r="I42" s="31"/>
      <c r="J42" s="31"/>
      <c r="K42" s="31"/>
      <c r="L42" s="31"/>
    </row>
    <row r="43" spans="1:12" x14ac:dyDescent="0.2">
      <c r="A43" s="29"/>
      <c r="B43" s="30"/>
      <c r="C43" s="31"/>
      <c r="D43" s="32"/>
      <c r="E43" s="31"/>
      <c r="F43" s="31"/>
      <c r="G43" s="32"/>
      <c r="H43" s="31"/>
      <c r="I43" s="31"/>
      <c r="J43" s="31"/>
      <c r="K43" s="31"/>
      <c r="L43" s="31"/>
    </row>
    <row r="44" spans="1:12" x14ac:dyDescent="0.2">
      <c r="A44" s="29"/>
      <c r="B44" s="30"/>
      <c r="C44" s="31"/>
      <c r="D44" s="32"/>
      <c r="E44" s="31"/>
      <c r="F44" s="31"/>
      <c r="G44" s="32"/>
      <c r="H44" s="31"/>
      <c r="I44" s="31"/>
      <c r="J44" s="31"/>
      <c r="K44" s="31"/>
      <c r="L44" s="31"/>
    </row>
    <row r="45" spans="1:12" x14ac:dyDescent="0.2">
      <c r="A45" s="29"/>
      <c r="B45" s="30"/>
      <c r="C45" s="31"/>
      <c r="D45" s="32"/>
      <c r="E45" s="31"/>
      <c r="F45" s="31"/>
      <c r="G45" s="32"/>
      <c r="H45" s="31"/>
      <c r="I45" s="31"/>
      <c r="J45" s="31"/>
      <c r="K45" s="31"/>
      <c r="L45" s="31"/>
    </row>
    <row r="46" spans="1:12" x14ac:dyDescent="0.2">
      <c r="A46" s="29"/>
      <c r="B46" s="30"/>
      <c r="C46" s="31"/>
      <c r="D46" s="32"/>
      <c r="E46" s="31"/>
      <c r="F46" s="31"/>
      <c r="G46" s="32"/>
      <c r="H46" s="31"/>
      <c r="I46" s="31"/>
      <c r="J46" s="31"/>
      <c r="K46" s="31"/>
      <c r="L46" s="31"/>
    </row>
    <row r="47" spans="1:12" x14ac:dyDescent="0.2">
      <c r="A47" s="29"/>
      <c r="B47" s="30"/>
      <c r="C47" s="29"/>
      <c r="D47" s="30"/>
      <c r="E47" s="29"/>
      <c r="F47" s="29"/>
      <c r="G47" s="30"/>
      <c r="H47" s="29"/>
      <c r="I47" s="29"/>
      <c r="J47" s="29"/>
      <c r="K47" s="29"/>
      <c r="L47" s="29"/>
    </row>
  </sheetData>
  <mergeCells count="2">
    <mergeCell ref="A1:M1"/>
    <mergeCell ref="A2:J2"/>
  </mergeCells>
  <pageMargins left="0.7" right="0.7" top="0.75" bottom="0.75" header="0.3" footer="0.3"/>
  <pageSetup paperSize="9" scale="73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O34"/>
  <sheetViews>
    <sheetView workbookViewId="0">
      <selection activeCell="F23" sqref="F23"/>
    </sheetView>
  </sheetViews>
  <sheetFormatPr defaultRowHeight="15" x14ac:dyDescent="0.25"/>
  <cols>
    <col min="1" max="1" width="9.42578125" customWidth="1"/>
    <col min="2" max="2" width="50.85546875" style="50" customWidth="1"/>
    <col min="3" max="3" width="6.85546875" customWidth="1"/>
    <col min="4" max="5" width="8.140625" customWidth="1"/>
    <col min="6" max="6" width="9" customWidth="1"/>
    <col min="7" max="7" width="13.42578125" style="50" customWidth="1"/>
    <col min="8" max="8" width="16.28515625" customWidth="1"/>
    <col min="9" max="9" width="5.42578125" customWidth="1"/>
    <col min="10" max="10" width="6.140625" customWidth="1"/>
    <col min="11" max="11" width="4.28515625" customWidth="1"/>
    <col min="12" max="12" width="4.42578125" bestFit="1" customWidth="1"/>
    <col min="13" max="13" width="6" customWidth="1"/>
    <col min="14" max="14" width="3" customWidth="1"/>
  </cols>
  <sheetData>
    <row r="1" spans="1:15" ht="23.25" x14ac:dyDescent="0.35">
      <c r="A1" s="113" t="s">
        <v>340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5" ht="20.25" x14ac:dyDescent="0.3">
      <c r="A2" s="115" t="s">
        <v>174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</row>
    <row r="3" spans="1:15" ht="34.5" x14ac:dyDescent="0.25">
      <c r="A3" s="3" t="s">
        <v>2</v>
      </c>
      <c r="B3" s="4" t="s">
        <v>3</v>
      </c>
      <c r="C3" s="5" t="s">
        <v>4</v>
      </c>
      <c r="D3" s="6" t="s">
        <v>126</v>
      </c>
      <c r="E3" s="6" t="s">
        <v>6</v>
      </c>
      <c r="F3" s="6" t="s">
        <v>7</v>
      </c>
      <c r="G3" s="6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12</v>
      </c>
      <c r="N3" s="91" t="s">
        <v>13</v>
      </c>
    </row>
    <row r="4" spans="1:15" hidden="1" x14ac:dyDescent="0.25">
      <c r="A4" s="17" t="s">
        <v>54</v>
      </c>
      <c r="B4" s="10" t="s">
        <v>341</v>
      </c>
      <c r="C4" s="11" t="s">
        <v>63</v>
      </c>
      <c r="D4" s="11" t="s">
        <v>30</v>
      </c>
      <c r="E4" s="11">
        <v>6</v>
      </c>
      <c r="F4" s="11">
        <v>6</v>
      </c>
      <c r="G4" s="12"/>
      <c r="H4" s="11" t="s">
        <v>342</v>
      </c>
      <c r="I4" s="11"/>
      <c r="J4" s="11" t="s">
        <v>32</v>
      </c>
      <c r="K4" s="11" t="s">
        <v>57</v>
      </c>
      <c r="L4" s="11" t="s">
        <v>22</v>
      </c>
      <c r="M4" s="17"/>
      <c r="N4" s="17"/>
      <c r="O4" s="29"/>
    </row>
    <row r="5" spans="1:15" ht="24.75" hidden="1" x14ac:dyDescent="0.25">
      <c r="A5" s="17" t="s">
        <v>54</v>
      </c>
      <c r="B5" s="10" t="s">
        <v>343</v>
      </c>
      <c r="C5" s="11" t="s">
        <v>63</v>
      </c>
      <c r="D5" s="11" t="s">
        <v>30</v>
      </c>
      <c r="E5" s="11">
        <v>12</v>
      </c>
      <c r="F5" s="11">
        <v>6</v>
      </c>
      <c r="G5" s="12" t="s">
        <v>344</v>
      </c>
      <c r="H5" s="11" t="s">
        <v>345</v>
      </c>
      <c r="I5" s="11"/>
      <c r="J5" s="11" t="s">
        <v>32</v>
      </c>
      <c r="K5" s="11" t="s">
        <v>57</v>
      </c>
      <c r="L5" s="11" t="s">
        <v>22</v>
      </c>
      <c r="M5" s="17"/>
      <c r="N5" s="17"/>
      <c r="O5" s="29"/>
    </row>
    <row r="6" spans="1:15" ht="24.75" hidden="1" x14ac:dyDescent="0.25">
      <c r="A6" s="17" t="s">
        <v>54</v>
      </c>
      <c r="B6" s="10" t="s">
        <v>346</v>
      </c>
      <c r="C6" s="11" t="s">
        <v>63</v>
      </c>
      <c r="D6" s="11" t="s">
        <v>30</v>
      </c>
      <c r="E6" s="11">
        <v>12</v>
      </c>
      <c r="F6" s="11">
        <v>6</v>
      </c>
      <c r="G6" s="12" t="s">
        <v>344</v>
      </c>
      <c r="H6" s="11" t="s">
        <v>345</v>
      </c>
      <c r="I6" s="11"/>
      <c r="J6" s="11" t="s">
        <v>32</v>
      </c>
      <c r="K6" s="11" t="s">
        <v>57</v>
      </c>
      <c r="L6" s="11" t="s">
        <v>22</v>
      </c>
      <c r="M6" s="17"/>
      <c r="N6" s="17"/>
      <c r="O6" s="29"/>
    </row>
    <row r="7" spans="1:15" hidden="1" x14ac:dyDescent="0.25">
      <c r="A7" s="17" t="s">
        <v>161</v>
      </c>
      <c r="B7" s="10" t="s">
        <v>347</v>
      </c>
      <c r="C7" s="11" t="s">
        <v>63</v>
      </c>
      <c r="D7" s="11" t="s">
        <v>30</v>
      </c>
      <c r="E7" s="11">
        <v>6</v>
      </c>
      <c r="F7" s="11">
        <v>6</v>
      </c>
      <c r="G7" s="12"/>
      <c r="H7" s="11" t="s">
        <v>163</v>
      </c>
      <c r="I7" s="11"/>
      <c r="J7" s="11" t="s">
        <v>32</v>
      </c>
      <c r="K7" s="11" t="s">
        <v>43</v>
      </c>
      <c r="L7" s="11" t="s">
        <v>22</v>
      </c>
      <c r="M7" s="17"/>
      <c r="N7" s="17"/>
      <c r="O7" s="29"/>
    </row>
    <row r="8" spans="1:15" ht="84.75" hidden="1" x14ac:dyDescent="0.25">
      <c r="A8" s="17" t="s">
        <v>61</v>
      </c>
      <c r="B8" s="10" t="s">
        <v>348</v>
      </c>
      <c r="C8" s="11" t="s">
        <v>25</v>
      </c>
      <c r="D8" s="11" t="s">
        <v>30</v>
      </c>
      <c r="E8" s="11">
        <v>6</v>
      </c>
      <c r="F8" s="11">
        <v>6</v>
      </c>
      <c r="G8" s="12" t="s">
        <v>349</v>
      </c>
      <c r="H8" s="11" t="s">
        <v>284</v>
      </c>
      <c r="I8" s="11"/>
      <c r="J8" s="11" t="s">
        <v>67</v>
      </c>
      <c r="K8" s="11" t="s">
        <v>57</v>
      </c>
      <c r="L8" s="11" t="s">
        <v>22</v>
      </c>
      <c r="M8" s="17"/>
      <c r="N8" s="17"/>
      <c r="O8" s="29"/>
    </row>
    <row r="9" spans="1:15" ht="24.75" hidden="1" x14ac:dyDescent="0.25">
      <c r="A9" s="17" t="s">
        <v>83</v>
      </c>
      <c r="B9" s="10" t="s">
        <v>350</v>
      </c>
      <c r="C9" s="11" t="s">
        <v>63</v>
      </c>
      <c r="D9" s="11" t="s">
        <v>30</v>
      </c>
      <c r="E9" s="11">
        <v>6</v>
      </c>
      <c r="F9" s="11">
        <v>6</v>
      </c>
      <c r="G9" s="12" t="s">
        <v>344</v>
      </c>
      <c r="H9" s="11" t="s">
        <v>351</v>
      </c>
      <c r="I9" s="11"/>
      <c r="J9" s="11" t="s">
        <v>67</v>
      </c>
      <c r="K9" s="11" t="s">
        <v>43</v>
      </c>
      <c r="L9" s="11" t="s">
        <v>22</v>
      </c>
      <c r="M9" s="17"/>
      <c r="N9" s="17"/>
      <c r="O9" s="29"/>
    </row>
    <row r="10" spans="1:15" ht="24.75" hidden="1" x14ac:dyDescent="0.25">
      <c r="A10" s="17" t="s">
        <v>161</v>
      </c>
      <c r="B10" s="10" t="s">
        <v>352</v>
      </c>
      <c r="C10" s="11" t="s">
        <v>63</v>
      </c>
      <c r="D10" s="11" t="s">
        <v>30</v>
      </c>
      <c r="E10" s="11">
        <v>12</v>
      </c>
      <c r="F10" s="11">
        <v>6</v>
      </c>
      <c r="G10" s="12" t="s">
        <v>344</v>
      </c>
      <c r="H10" s="11" t="s">
        <v>353</v>
      </c>
      <c r="I10" s="11"/>
      <c r="J10" s="11" t="s">
        <v>67</v>
      </c>
      <c r="K10" s="11" t="s">
        <v>43</v>
      </c>
      <c r="L10" s="11" t="s">
        <v>22</v>
      </c>
      <c r="M10" s="17"/>
      <c r="N10" s="17"/>
      <c r="O10" s="29"/>
    </row>
    <row r="11" spans="1:15" ht="24.75" hidden="1" x14ac:dyDescent="0.25">
      <c r="A11" s="17" t="s">
        <v>161</v>
      </c>
      <c r="B11" s="10" t="s">
        <v>354</v>
      </c>
      <c r="C11" s="11" t="s">
        <v>63</v>
      </c>
      <c r="D11" s="11" t="s">
        <v>30</v>
      </c>
      <c r="E11" s="11">
        <v>12</v>
      </c>
      <c r="F11" s="11">
        <v>6</v>
      </c>
      <c r="G11" s="12" t="s">
        <v>344</v>
      </c>
      <c r="H11" s="11" t="s">
        <v>353</v>
      </c>
      <c r="I11" s="11"/>
      <c r="J11" s="11" t="s">
        <v>67</v>
      </c>
      <c r="K11" s="11" t="s">
        <v>43</v>
      </c>
      <c r="L11" s="11" t="s">
        <v>22</v>
      </c>
      <c r="M11" s="17"/>
      <c r="N11" s="17"/>
      <c r="O11" s="29"/>
    </row>
    <row r="12" spans="1:15" hidden="1" x14ac:dyDescent="0.25">
      <c r="A12" s="17" t="s">
        <v>161</v>
      </c>
      <c r="B12" s="10" t="s">
        <v>355</v>
      </c>
      <c r="C12" s="11" t="s">
        <v>63</v>
      </c>
      <c r="D12" s="11" t="s">
        <v>139</v>
      </c>
      <c r="E12" s="11">
        <v>6</v>
      </c>
      <c r="F12" s="11">
        <v>6</v>
      </c>
      <c r="G12" s="12"/>
      <c r="H12" s="11" t="s">
        <v>356</v>
      </c>
      <c r="I12" s="11"/>
      <c r="J12" s="11" t="s">
        <v>20</v>
      </c>
      <c r="K12" s="11" t="s">
        <v>57</v>
      </c>
      <c r="L12" s="11" t="s">
        <v>22</v>
      </c>
      <c r="M12" s="17"/>
      <c r="N12" s="17"/>
      <c r="O12" s="29"/>
    </row>
    <row r="13" spans="1:15" ht="24.75" hidden="1" x14ac:dyDescent="0.25">
      <c r="A13" s="17" t="s">
        <v>154</v>
      </c>
      <c r="B13" s="10" t="s">
        <v>357</v>
      </c>
      <c r="C13" s="11" t="s">
        <v>25</v>
      </c>
      <c r="D13" s="11"/>
      <c r="E13" s="11">
        <v>6</v>
      </c>
      <c r="F13" s="11">
        <v>6</v>
      </c>
      <c r="G13" s="12" t="s">
        <v>344</v>
      </c>
      <c r="H13" s="11" t="s">
        <v>358</v>
      </c>
      <c r="I13" s="11"/>
      <c r="J13" s="11" t="s">
        <v>20</v>
      </c>
      <c r="K13" s="11" t="s">
        <v>57</v>
      </c>
      <c r="L13" s="11" t="s">
        <v>22</v>
      </c>
      <c r="M13" s="17"/>
      <c r="N13" s="17"/>
      <c r="O13" s="29"/>
    </row>
    <row r="14" spans="1:15" ht="24.75" hidden="1" x14ac:dyDescent="0.25">
      <c r="A14" s="17" t="s">
        <v>36</v>
      </c>
      <c r="B14" s="10" t="s">
        <v>170</v>
      </c>
      <c r="C14" s="11" t="s">
        <v>38</v>
      </c>
      <c r="D14" s="11" t="s">
        <v>26</v>
      </c>
      <c r="E14" s="11">
        <v>3</v>
      </c>
      <c r="F14" s="11">
        <v>3</v>
      </c>
      <c r="G14" s="12" t="s">
        <v>306</v>
      </c>
      <c r="H14" s="11" t="s">
        <v>172</v>
      </c>
      <c r="I14" s="11"/>
      <c r="J14" s="11"/>
      <c r="K14" s="11" t="s">
        <v>57</v>
      </c>
      <c r="L14" s="11" t="s">
        <v>22</v>
      </c>
      <c r="M14" s="17" t="s">
        <v>57</v>
      </c>
      <c r="N14" s="11" t="s">
        <v>58</v>
      </c>
      <c r="O14" s="30"/>
    </row>
    <row r="15" spans="1:15" ht="24.75" hidden="1" x14ac:dyDescent="0.25">
      <c r="A15" s="17" t="s">
        <v>161</v>
      </c>
      <c r="B15" s="10" t="s">
        <v>359</v>
      </c>
      <c r="C15" s="11" t="s">
        <v>63</v>
      </c>
      <c r="D15" s="12" t="s">
        <v>360</v>
      </c>
      <c r="E15" s="11">
        <v>9</v>
      </c>
      <c r="F15" s="11">
        <v>9</v>
      </c>
      <c r="G15" s="12" t="s">
        <v>344</v>
      </c>
      <c r="H15" s="11" t="s">
        <v>361</v>
      </c>
      <c r="I15" s="11"/>
      <c r="J15" s="11"/>
      <c r="K15" s="11" t="s">
        <v>43</v>
      </c>
      <c r="L15" s="11" t="s">
        <v>22</v>
      </c>
      <c r="M15" s="17"/>
      <c r="N15" s="17"/>
      <c r="O15" s="29"/>
    </row>
    <row r="16" spans="1:15" x14ac:dyDescent="0.25">
      <c r="A16" s="17" t="s">
        <v>161</v>
      </c>
      <c r="B16" s="10" t="s">
        <v>362</v>
      </c>
      <c r="C16" s="11" t="s">
        <v>63</v>
      </c>
      <c r="D16" s="11" t="s">
        <v>30</v>
      </c>
      <c r="E16" s="11">
        <v>12</v>
      </c>
      <c r="F16" s="11">
        <v>12</v>
      </c>
      <c r="G16" s="12"/>
      <c r="H16" s="11" t="s">
        <v>363</v>
      </c>
      <c r="I16" s="11"/>
      <c r="J16" s="11" t="s">
        <v>32</v>
      </c>
      <c r="K16" s="11" t="s">
        <v>57</v>
      </c>
      <c r="L16" s="11" t="s">
        <v>58</v>
      </c>
      <c r="M16" s="17"/>
      <c r="N16" s="17"/>
      <c r="O16" s="29"/>
    </row>
    <row r="17" spans="1:15" x14ac:dyDescent="0.25">
      <c r="A17" s="17" t="s">
        <v>161</v>
      </c>
      <c r="B17" s="10" t="s">
        <v>364</v>
      </c>
      <c r="C17" s="11" t="s">
        <v>63</v>
      </c>
      <c r="D17" s="11" t="s">
        <v>30</v>
      </c>
      <c r="E17" s="11">
        <v>12</v>
      </c>
      <c r="F17" s="11">
        <v>6</v>
      </c>
      <c r="G17" s="12"/>
      <c r="H17" s="11" t="s">
        <v>365</v>
      </c>
      <c r="I17" s="11"/>
      <c r="J17" s="11" t="s">
        <v>32</v>
      </c>
      <c r="K17" s="11" t="s">
        <v>57</v>
      </c>
      <c r="L17" s="11" t="s">
        <v>58</v>
      </c>
      <c r="M17" s="17"/>
      <c r="N17" s="17"/>
      <c r="O17" s="29"/>
    </row>
    <row r="18" spans="1:15" x14ac:dyDescent="0.25">
      <c r="A18" s="17" t="s">
        <v>161</v>
      </c>
      <c r="B18" s="10" t="s">
        <v>366</v>
      </c>
      <c r="C18" s="11" t="s">
        <v>63</v>
      </c>
      <c r="D18" s="11" t="s">
        <v>30</v>
      </c>
      <c r="E18" s="11">
        <v>12</v>
      </c>
      <c r="F18" s="11">
        <v>6</v>
      </c>
      <c r="G18" s="12"/>
      <c r="H18" s="11" t="s">
        <v>365</v>
      </c>
      <c r="I18" s="11"/>
      <c r="J18" s="11" t="s">
        <v>32</v>
      </c>
      <c r="K18" s="11" t="s">
        <v>57</v>
      </c>
      <c r="L18" s="11" t="s">
        <v>58</v>
      </c>
      <c r="M18" s="17"/>
      <c r="N18" s="17"/>
      <c r="O18" s="29"/>
    </row>
    <row r="19" spans="1:15" x14ac:dyDescent="0.25">
      <c r="A19" s="17" t="s">
        <v>83</v>
      </c>
      <c r="B19" s="10" t="s">
        <v>367</v>
      </c>
      <c r="C19" s="11" t="s">
        <v>63</v>
      </c>
      <c r="D19" s="11" t="s">
        <v>30</v>
      </c>
      <c r="E19" s="11">
        <v>6</v>
      </c>
      <c r="F19" s="11">
        <v>6</v>
      </c>
      <c r="G19" s="12"/>
      <c r="H19" s="11" t="s">
        <v>351</v>
      </c>
      <c r="I19" s="11"/>
      <c r="J19" s="11" t="s">
        <v>67</v>
      </c>
      <c r="K19" s="11" t="s">
        <v>57</v>
      </c>
      <c r="L19" s="11" t="s">
        <v>58</v>
      </c>
      <c r="M19" s="17"/>
      <c r="N19" s="17"/>
      <c r="O19" s="29"/>
    </row>
    <row r="20" spans="1:15" ht="24.75" x14ac:dyDescent="0.25">
      <c r="A20" s="17" t="s">
        <v>89</v>
      </c>
      <c r="B20" s="10" t="s">
        <v>368</v>
      </c>
      <c r="C20" s="11" t="s">
        <v>63</v>
      </c>
      <c r="D20" s="11" t="s">
        <v>17</v>
      </c>
      <c r="E20" s="11">
        <v>9</v>
      </c>
      <c r="F20" s="11">
        <v>6</v>
      </c>
      <c r="G20" s="12" t="s">
        <v>369</v>
      </c>
      <c r="H20" s="11" t="s">
        <v>370</v>
      </c>
      <c r="I20" s="11"/>
      <c r="J20" s="11" t="s">
        <v>20</v>
      </c>
      <c r="K20" s="11" t="s">
        <v>57</v>
      </c>
      <c r="L20" s="11" t="s">
        <v>58</v>
      </c>
      <c r="M20" s="17"/>
      <c r="N20" s="17"/>
      <c r="O20" s="30"/>
    </row>
    <row r="21" spans="1:15" x14ac:dyDescent="0.25">
      <c r="A21" s="17" t="s">
        <v>161</v>
      </c>
      <c r="B21" s="10" t="s">
        <v>371</v>
      </c>
      <c r="C21" s="11" t="s">
        <v>63</v>
      </c>
      <c r="D21" s="11" t="s">
        <v>17</v>
      </c>
      <c r="E21" s="11">
        <v>6</v>
      </c>
      <c r="F21" s="11">
        <v>6</v>
      </c>
      <c r="G21" s="12"/>
      <c r="H21" s="11" t="s">
        <v>372</v>
      </c>
      <c r="I21" s="11"/>
      <c r="J21" s="11" t="s">
        <v>20</v>
      </c>
      <c r="K21" s="11" t="s">
        <v>57</v>
      </c>
      <c r="L21" s="11" t="s">
        <v>58</v>
      </c>
      <c r="M21" s="17"/>
      <c r="N21" s="17"/>
      <c r="O21" s="29"/>
    </row>
    <row r="22" spans="1:15" ht="24.75" x14ac:dyDescent="0.25">
      <c r="A22" s="17" t="s">
        <v>89</v>
      </c>
      <c r="B22" s="10" t="s">
        <v>373</v>
      </c>
      <c r="C22" s="11" t="s">
        <v>63</v>
      </c>
      <c r="D22" s="11" t="s">
        <v>26</v>
      </c>
      <c r="E22" s="11">
        <v>9</v>
      </c>
      <c r="F22" s="11">
        <v>3</v>
      </c>
      <c r="G22" s="12"/>
      <c r="H22" s="11" t="s">
        <v>374</v>
      </c>
      <c r="I22" s="11"/>
      <c r="J22" s="11" t="s">
        <v>20</v>
      </c>
      <c r="K22" s="11" t="s">
        <v>57</v>
      </c>
      <c r="L22" s="11" t="s">
        <v>58</v>
      </c>
      <c r="M22" s="17"/>
      <c r="N22" s="17"/>
      <c r="O22" s="29"/>
    </row>
    <row r="23" spans="1:15" x14ac:dyDescent="0.25">
      <c r="A23" s="17" t="s">
        <v>83</v>
      </c>
      <c r="B23" s="10" t="s">
        <v>375</v>
      </c>
      <c r="C23" s="11" t="s">
        <v>63</v>
      </c>
      <c r="D23" s="11"/>
      <c r="E23" s="11">
        <v>6</v>
      </c>
      <c r="F23" s="11">
        <v>6</v>
      </c>
      <c r="G23" s="12"/>
      <c r="H23" s="11" t="s">
        <v>376</v>
      </c>
      <c r="I23" s="11"/>
      <c r="J23" s="11" t="s">
        <v>20</v>
      </c>
      <c r="K23" s="11" t="s">
        <v>43</v>
      </c>
      <c r="L23" s="11" t="s">
        <v>58</v>
      </c>
      <c r="M23" s="17"/>
      <c r="N23" s="17"/>
      <c r="O23" s="29"/>
    </row>
    <row r="24" spans="1:15" x14ac:dyDescent="0.25">
      <c r="A24" s="17" t="s">
        <v>89</v>
      </c>
      <c r="B24" s="17" t="s">
        <v>377</v>
      </c>
      <c r="C24" s="11" t="s">
        <v>63</v>
      </c>
      <c r="D24" s="11" t="s">
        <v>87</v>
      </c>
      <c r="E24" s="11">
        <v>6</v>
      </c>
      <c r="F24" s="11">
        <v>6</v>
      </c>
      <c r="G24" s="12"/>
      <c r="H24" s="11" t="s">
        <v>378</v>
      </c>
      <c r="I24" s="11"/>
      <c r="J24" s="11"/>
      <c r="K24" s="11" t="s">
        <v>43</v>
      </c>
      <c r="L24" s="11" t="s">
        <v>58</v>
      </c>
      <c r="M24" s="17"/>
      <c r="N24" s="17"/>
      <c r="O24" s="29"/>
    </row>
    <row r="25" spans="1:15" x14ac:dyDescent="0.25">
      <c r="A25" s="29"/>
      <c r="B25" s="30"/>
      <c r="C25" s="31"/>
      <c r="D25" s="31"/>
      <c r="E25" s="31"/>
      <c r="F25" s="31">
        <f>SUM(F4:F24)</f>
        <v>129</v>
      </c>
      <c r="G25" s="32"/>
      <c r="H25" s="31"/>
      <c r="I25" s="31"/>
      <c r="J25" s="31"/>
      <c r="K25" s="31"/>
      <c r="L25" s="31"/>
      <c r="M25" s="29"/>
      <c r="N25" s="29"/>
      <c r="O25" s="29"/>
    </row>
    <row r="26" spans="1:15" x14ac:dyDescent="0.25">
      <c r="C26" s="51"/>
      <c r="D26" s="51"/>
      <c r="E26" s="51"/>
      <c r="F26" s="51">
        <f>SUM(F4:F24)</f>
        <v>129</v>
      </c>
      <c r="G26" s="52"/>
      <c r="H26" s="51"/>
      <c r="I26" s="51"/>
      <c r="J26" s="51"/>
      <c r="K26" s="51"/>
      <c r="L26" s="51"/>
    </row>
    <row r="27" spans="1:15" x14ac:dyDescent="0.25">
      <c r="A27" s="29" t="s">
        <v>109</v>
      </c>
      <c r="B27" s="30"/>
      <c r="C27" s="51"/>
      <c r="D27" s="51"/>
      <c r="E27" s="51"/>
      <c r="F27" s="51"/>
      <c r="G27" s="52"/>
      <c r="H27" s="51"/>
      <c r="I27" s="51"/>
      <c r="J27" s="51"/>
      <c r="K27" s="51"/>
      <c r="L27" s="51"/>
    </row>
    <row r="28" spans="1:15" x14ac:dyDescent="0.25">
      <c r="A28" s="29" t="s">
        <v>110</v>
      </c>
      <c r="B28" s="30"/>
      <c r="C28" s="51"/>
      <c r="D28" s="51"/>
      <c r="E28" s="51"/>
      <c r="F28" s="51"/>
      <c r="G28" s="52"/>
      <c r="H28" s="51"/>
      <c r="I28" s="51"/>
      <c r="J28" s="51"/>
      <c r="K28" s="51"/>
      <c r="L28" s="51"/>
    </row>
    <row r="29" spans="1:15" x14ac:dyDescent="0.25">
      <c r="A29" s="29" t="s">
        <v>111</v>
      </c>
      <c r="B29" s="30"/>
      <c r="C29" s="51"/>
      <c r="D29" s="51"/>
      <c r="E29" s="51"/>
      <c r="F29" s="51"/>
      <c r="G29" s="52"/>
      <c r="H29" s="51"/>
      <c r="I29" s="51"/>
      <c r="J29" s="51"/>
      <c r="K29" s="51"/>
      <c r="L29" s="51"/>
    </row>
    <row r="30" spans="1:15" x14ac:dyDescent="0.25">
      <c r="A30" s="29" t="s">
        <v>112</v>
      </c>
      <c r="B30" s="30"/>
      <c r="C30" s="51"/>
      <c r="D30" s="51"/>
      <c r="E30" s="51"/>
      <c r="F30" s="51"/>
      <c r="G30" s="52"/>
      <c r="H30" s="51"/>
      <c r="I30" s="51"/>
      <c r="J30" s="51"/>
      <c r="K30" s="51"/>
      <c r="L30" s="51"/>
    </row>
    <row r="31" spans="1:15" x14ac:dyDescent="0.25">
      <c r="A31" s="29" t="s">
        <v>113</v>
      </c>
      <c r="B31" s="30"/>
      <c r="C31" s="51"/>
      <c r="D31" s="51"/>
      <c r="E31" s="51"/>
      <c r="F31" s="51"/>
      <c r="G31" s="52"/>
      <c r="H31" s="51"/>
      <c r="I31" s="51"/>
      <c r="J31" s="51"/>
      <c r="K31" s="51"/>
      <c r="L31" s="51"/>
    </row>
    <row r="32" spans="1:15" x14ac:dyDescent="0.25">
      <c r="A32" s="29" t="s">
        <v>114</v>
      </c>
      <c r="B32" s="30"/>
      <c r="C32" s="51"/>
      <c r="D32" s="51"/>
      <c r="E32" s="51"/>
      <c r="F32" s="51"/>
      <c r="G32" s="52"/>
      <c r="H32" s="51"/>
      <c r="I32" s="51"/>
      <c r="J32" s="51"/>
      <c r="K32" s="51"/>
      <c r="L32" s="51"/>
    </row>
    <row r="33" spans="3:12" x14ac:dyDescent="0.25">
      <c r="C33" s="51"/>
      <c r="D33" s="51"/>
      <c r="E33" s="51"/>
      <c r="F33" s="51"/>
      <c r="G33" s="52"/>
      <c r="H33" s="51"/>
      <c r="I33" s="51"/>
      <c r="J33" s="51"/>
      <c r="K33" s="51"/>
      <c r="L33" s="51"/>
    </row>
    <row r="34" spans="3:12" x14ac:dyDescent="0.25">
      <c r="C34" s="51"/>
      <c r="D34" s="51"/>
      <c r="E34" s="51"/>
      <c r="F34" s="51"/>
      <c r="G34" s="52"/>
      <c r="H34" s="51"/>
      <c r="I34" s="51"/>
      <c r="J34" s="51"/>
      <c r="K34" s="51"/>
      <c r="L34" s="51"/>
    </row>
  </sheetData>
  <autoFilter ref="A3:O32">
    <filterColumn colId="11">
      <filters>
        <filter val="II"/>
      </filters>
    </filterColumn>
    <sortState ref="A4:O32">
      <sortCondition ref="L3:L32"/>
    </sortState>
  </autoFilter>
  <mergeCells count="2">
    <mergeCell ref="A1:M1"/>
    <mergeCell ref="A2:M2"/>
  </mergeCells>
  <pageMargins left="0.7" right="0.7" top="0.75" bottom="0.75" header="0.3" footer="0.3"/>
  <pageSetup paperSize="9" scale="73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7"/>
  <sheetViews>
    <sheetView topLeftCell="A16" workbookViewId="0">
      <selection activeCell="A39" sqref="A39"/>
    </sheetView>
  </sheetViews>
  <sheetFormatPr defaultRowHeight="14.25" x14ac:dyDescent="0.2"/>
  <cols>
    <col min="1" max="1" width="9.7109375" style="15" customWidth="1"/>
    <col min="2" max="2" width="14.28515625" style="33" customWidth="1"/>
    <col min="3" max="3" width="12.5703125" style="15" customWidth="1"/>
    <col min="4" max="4" width="11.7109375" style="33" customWidth="1"/>
    <col min="5" max="5" width="12.7109375" style="15" customWidth="1"/>
    <col min="6" max="6" width="9.42578125" style="15" customWidth="1"/>
    <col min="7" max="7" width="13.85546875" style="33" bestFit="1" customWidth="1"/>
    <col min="8" max="8" width="14.42578125" style="15" customWidth="1"/>
    <col min="9" max="9" width="8.28515625" style="15" bestFit="1" customWidth="1"/>
    <col min="10" max="10" width="7" style="15" bestFit="1" customWidth="1"/>
    <col min="11" max="11" width="7.5703125" style="15" customWidth="1"/>
    <col min="12" max="12" width="4.42578125" style="15" customWidth="1"/>
    <col min="13" max="16384" width="9.140625" style="15"/>
  </cols>
  <sheetData>
    <row r="1" spans="1:31" s="1" customFormat="1" ht="23.25" x14ac:dyDescent="0.35">
      <c r="A1" s="113" t="s">
        <v>340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31" s="2" customFormat="1" ht="20.25" x14ac:dyDescent="0.3">
      <c r="A2" s="116" t="s">
        <v>124</v>
      </c>
      <c r="B2" s="116"/>
      <c r="C2" s="116"/>
      <c r="D2" s="116"/>
      <c r="E2" s="116"/>
      <c r="F2" s="116"/>
      <c r="G2" s="116"/>
      <c r="H2" s="116"/>
      <c r="I2" s="116"/>
      <c r="J2" s="116"/>
      <c r="K2" s="42"/>
      <c r="L2" s="42"/>
    </row>
    <row r="3" spans="1:31" s="8" customFormat="1" ht="22.5" customHeight="1" x14ac:dyDescent="0.3">
      <c r="D3" s="42" t="s">
        <v>82</v>
      </c>
    </row>
    <row r="4" spans="1:31" s="13" customFormat="1" x14ac:dyDescent="0.2">
      <c r="A4" s="25"/>
      <c r="M4" s="14"/>
      <c r="N4" s="14"/>
    </row>
    <row r="5" spans="1:31" x14ac:dyDescent="0.2">
      <c r="A5" s="12"/>
      <c r="B5" s="12" t="s">
        <v>67</v>
      </c>
      <c r="C5" s="12" t="s">
        <v>32</v>
      </c>
      <c r="D5" s="12" t="s">
        <v>20</v>
      </c>
      <c r="E5" s="12" t="s">
        <v>115</v>
      </c>
      <c r="F5" s="12" t="s">
        <v>118</v>
      </c>
      <c r="G5" s="12" t="s">
        <v>119</v>
      </c>
      <c r="H5" s="37"/>
      <c r="I5" s="38"/>
      <c r="J5" s="39"/>
      <c r="K5" s="39"/>
      <c r="L5" s="39"/>
      <c r="M5" s="39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</row>
    <row r="6" spans="1:31" s="16" customFormat="1" x14ac:dyDescent="0.2">
      <c r="A6" s="11" t="s">
        <v>116</v>
      </c>
      <c r="B6" s="35">
        <v>24</v>
      </c>
      <c r="C6" s="12">
        <v>24</v>
      </c>
      <c r="D6" s="11">
        <v>12</v>
      </c>
      <c r="E6" s="11">
        <v>12</v>
      </c>
      <c r="F6" s="12">
        <v>0</v>
      </c>
      <c r="G6" s="12">
        <f t="shared" ref="G6:G11" si="0">SUM(B6:F6)</f>
        <v>72</v>
      </c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</row>
    <row r="7" spans="1:31" x14ac:dyDescent="0.2">
      <c r="A7" s="11" t="s">
        <v>30</v>
      </c>
      <c r="B7" s="36">
        <v>24</v>
      </c>
      <c r="C7" s="12">
        <v>24</v>
      </c>
      <c r="D7" s="11">
        <v>12</v>
      </c>
      <c r="E7" s="12">
        <v>0</v>
      </c>
      <c r="F7" s="11">
        <v>0</v>
      </c>
      <c r="G7" s="11">
        <f t="shared" si="0"/>
        <v>60</v>
      </c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</row>
    <row r="8" spans="1:31" s="16" customFormat="1" x14ac:dyDescent="0.2">
      <c r="A8" s="11" t="s">
        <v>191</v>
      </c>
      <c r="B8" s="35">
        <f>B6-B7</f>
        <v>0</v>
      </c>
      <c r="C8" s="35">
        <v>0</v>
      </c>
      <c r="D8" s="35">
        <v>0</v>
      </c>
      <c r="E8" s="12">
        <v>0</v>
      </c>
      <c r="F8" s="11">
        <v>0</v>
      </c>
      <c r="G8" s="19">
        <f t="shared" si="0"/>
        <v>0</v>
      </c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</row>
    <row r="9" spans="1:31" x14ac:dyDescent="0.2">
      <c r="A9" s="11" t="s">
        <v>123</v>
      </c>
      <c r="B9" s="35">
        <v>0</v>
      </c>
      <c r="C9" s="35">
        <v>0</v>
      </c>
      <c r="D9" s="35">
        <v>0</v>
      </c>
      <c r="E9" s="12">
        <v>0</v>
      </c>
      <c r="F9" s="11">
        <v>0</v>
      </c>
      <c r="G9" s="19">
        <f t="shared" si="0"/>
        <v>0</v>
      </c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</row>
    <row r="10" spans="1:31" x14ac:dyDescent="0.2">
      <c r="A10" s="11" t="s">
        <v>117</v>
      </c>
      <c r="B10" s="35">
        <v>0</v>
      </c>
      <c r="C10" s="12">
        <v>0</v>
      </c>
      <c r="D10" s="11">
        <v>0</v>
      </c>
      <c r="E10" s="12">
        <v>0</v>
      </c>
      <c r="F10" s="11">
        <v>0</v>
      </c>
      <c r="G10" s="11">
        <f t="shared" si="0"/>
        <v>0</v>
      </c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</row>
    <row r="11" spans="1:31" x14ac:dyDescent="0.2">
      <c r="A11" s="11" t="s">
        <v>120</v>
      </c>
      <c r="B11" s="35">
        <v>6</v>
      </c>
      <c r="C11" s="12">
        <v>0</v>
      </c>
      <c r="D11" s="11">
        <v>0</v>
      </c>
      <c r="E11" s="12">
        <v>3</v>
      </c>
      <c r="F11" s="11">
        <v>0</v>
      </c>
      <c r="G11" s="11">
        <f t="shared" si="0"/>
        <v>9</v>
      </c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</row>
    <row r="12" spans="1:31" x14ac:dyDescent="0.2"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</row>
    <row r="13" spans="1:31" s="16" customFormat="1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</row>
    <row r="14" spans="1:31" ht="20.25" x14ac:dyDescent="0.3">
      <c r="A14" s="14"/>
      <c r="B14" s="14"/>
      <c r="C14" s="14"/>
      <c r="D14" s="42" t="s">
        <v>121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</row>
    <row r="15" spans="1:31" x14ac:dyDescent="0.2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</row>
    <row r="16" spans="1:31" x14ac:dyDescent="0.2">
      <c r="A16" s="12"/>
      <c r="B16" s="12" t="s">
        <v>67</v>
      </c>
      <c r="C16" s="12" t="s">
        <v>32</v>
      </c>
      <c r="D16" s="12" t="s">
        <v>20</v>
      </c>
      <c r="E16" s="12" t="s">
        <v>115</v>
      </c>
      <c r="F16" s="12" t="s">
        <v>118</v>
      </c>
      <c r="G16" s="12" t="s">
        <v>119</v>
      </c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</row>
    <row r="17" spans="1:31" x14ac:dyDescent="0.2">
      <c r="A17" s="11" t="s">
        <v>116</v>
      </c>
      <c r="B17" s="35">
        <v>6</v>
      </c>
      <c r="C17" s="12">
        <v>24</v>
      </c>
      <c r="D17" s="11">
        <v>21</v>
      </c>
      <c r="E17" s="11">
        <v>6</v>
      </c>
      <c r="F17" s="12">
        <v>0</v>
      </c>
      <c r="G17" s="12">
        <f t="shared" ref="G17:G22" si="1">SUM(B17:F17)</f>
        <v>57</v>
      </c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</row>
    <row r="18" spans="1:31" x14ac:dyDescent="0.2">
      <c r="A18" s="11" t="s">
        <v>30</v>
      </c>
      <c r="B18" s="36">
        <v>6</v>
      </c>
      <c r="C18" s="12">
        <v>24</v>
      </c>
      <c r="D18" s="11">
        <v>18</v>
      </c>
      <c r="E18" s="12">
        <v>0</v>
      </c>
      <c r="F18" s="11">
        <v>0</v>
      </c>
      <c r="G18" s="11">
        <f t="shared" si="1"/>
        <v>48</v>
      </c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</row>
    <row r="19" spans="1:31" x14ac:dyDescent="0.2">
      <c r="A19" s="11" t="s">
        <v>191</v>
      </c>
      <c r="B19" s="35">
        <f>B17-B18</f>
        <v>0</v>
      </c>
      <c r="C19" s="35">
        <v>0</v>
      </c>
      <c r="D19" s="35">
        <v>0</v>
      </c>
      <c r="E19" s="12">
        <v>0</v>
      </c>
      <c r="F19" s="11">
        <v>0</v>
      </c>
      <c r="G19" s="19">
        <f t="shared" si="1"/>
        <v>0</v>
      </c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</row>
    <row r="20" spans="1:31" x14ac:dyDescent="0.2">
      <c r="A20" s="11" t="s">
        <v>123</v>
      </c>
      <c r="B20" s="35">
        <v>0</v>
      </c>
      <c r="C20" s="35">
        <v>0</v>
      </c>
      <c r="D20" s="35">
        <v>3</v>
      </c>
      <c r="E20" s="12">
        <v>0</v>
      </c>
      <c r="F20" s="11">
        <v>0</v>
      </c>
      <c r="G20" s="19">
        <f t="shared" si="1"/>
        <v>3</v>
      </c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</row>
    <row r="21" spans="1:31" x14ac:dyDescent="0.2">
      <c r="A21" s="11" t="s">
        <v>117</v>
      </c>
      <c r="B21" s="35">
        <v>0</v>
      </c>
      <c r="C21" s="12">
        <v>0</v>
      </c>
      <c r="D21" s="11">
        <v>0</v>
      </c>
      <c r="E21" s="12">
        <v>0</v>
      </c>
      <c r="F21" s="11">
        <v>0</v>
      </c>
      <c r="G21" s="11">
        <f t="shared" si="1"/>
        <v>0</v>
      </c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</row>
    <row r="22" spans="1:31" x14ac:dyDescent="0.2">
      <c r="A22" s="11" t="s">
        <v>120</v>
      </c>
      <c r="B22" s="35">
        <v>0</v>
      </c>
      <c r="C22" s="12">
        <v>0</v>
      </c>
      <c r="D22" s="11">
        <v>6</v>
      </c>
      <c r="E22" s="12">
        <v>0</v>
      </c>
      <c r="F22" s="11">
        <v>0</v>
      </c>
      <c r="G22" s="11">
        <f t="shared" si="1"/>
        <v>6</v>
      </c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</row>
    <row r="23" spans="1:31" x14ac:dyDescent="0.2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</row>
    <row r="24" spans="1:31" x14ac:dyDescent="0.2">
      <c r="H24" s="14"/>
      <c r="I24" s="14"/>
      <c r="J24" s="14"/>
      <c r="K24" s="14"/>
      <c r="L24" s="14"/>
      <c r="M24" s="14"/>
      <c r="N24" s="14"/>
      <c r="O24" s="14"/>
      <c r="P24" s="14"/>
    </row>
    <row r="25" spans="1:31" ht="20.25" x14ac:dyDescent="0.3">
      <c r="A25" s="14"/>
      <c r="B25" s="14"/>
      <c r="C25" s="14"/>
      <c r="D25" s="40" t="s">
        <v>116</v>
      </c>
      <c r="E25" s="14"/>
      <c r="F25" s="14"/>
      <c r="G25" s="14"/>
      <c r="H25" s="28"/>
      <c r="I25" s="27"/>
      <c r="J25" s="27"/>
      <c r="K25" s="27"/>
      <c r="L25" s="27"/>
      <c r="M25" s="27"/>
    </row>
    <row r="26" spans="1:31" x14ac:dyDescent="0.2">
      <c r="A26" s="14"/>
      <c r="B26" s="14"/>
      <c r="C26" s="14"/>
      <c r="D26" s="14"/>
      <c r="E26" s="14"/>
      <c r="F26" s="14"/>
      <c r="G26" s="14"/>
      <c r="H26" s="32"/>
      <c r="I26" s="31"/>
      <c r="J26" s="31"/>
      <c r="K26" s="31"/>
      <c r="L26" s="31"/>
      <c r="M26" s="31"/>
    </row>
    <row r="27" spans="1:31" x14ac:dyDescent="0.2">
      <c r="A27" s="12"/>
      <c r="B27" s="12" t="s">
        <v>67</v>
      </c>
      <c r="C27" s="12" t="s">
        <v>32</v>
      </c>
      <c r="D27" s="12" t="s">
        <v>20</v>
      </c>
      <c r="E27" s="12" t="s">
        <v>115</v>
      </c>
      <c r="F27" s="12" t="s">
        <v>118</v>
      </c>
      <c r="G27" s="12" t="s">
        <v>119</v>
      </c>
      <c r="H27" s="32"/>
      <c r="I27" s="31"/>
      <c r="J27" s="31"/>
      <c r="K27" s="31"/>
      <c r="L27" s="31"/>
      <c r="M27" s="31"/>
    </row>
    <row r="28" spans="1:31" x14ac:dyDescent="0.2">
      <c r="A28" s="11" t="s">
        <v>116</v>
      </c>
      <c r="B28" s="35">
        <f t="shared" ref="B28:F33" si="2">B6+B17</f>
        <v>30</v>
      </c>
      <c r="C28" s="12">
        <f t="shared" si="2"/>
        <v>48</v>
      </c>
      <c r="D28" s="11">
        <f t="shared" si="2"/>
        <v>33</v>
      </c>
      <c r="E28" s="11">
        <f t="shared" si="2"/>
        <v>18</v>
      </c>
      <c r="F28" s="12">
        <f t="shared" si="2"/>
        <v>0</v>
      </c>
      <c r="G28" s="12">
        <f t="shared" ref="G28:G33" si="3">SUM(B28:F28)</f>
        <v>129</v>
      </c>
      <c r="H28" s="32"/>
      <c r="I28" s="31"/>
      <c r="J28" s="31"/>
      <c r="K28" s="31"/>
      <c r="L28" s="31"/>
      <c r="M28" s="31"/>
    </row>
    <row r="29" spans="1:31" x14ac:dyDescent="0.2">
      <c r="A29" s="11" t="s">
        <v>30</v>
      </c>
      <c r="B29" s="35">
        <f t="shared" si="2"/>
        <v>30</v>
      </c>
      <c r="C29" s="12">
        <f t="shared" si="2"/>
        <v>48</v>
      </c>
      <c r="D29" s="11">
        <f t="shared" si="2"/>
        <v>30</v>
      </c>
      <c r="E29" s="11">
        <f t="shared" si="2"/>
        <v>0</v>
      </c>
      <c r="F29" s="12">
        <f t="shared" si="2"/>
        <v>0</v>
      </c>
      <c r="G29" s="11">
        <f t="shared" si="3"/>
        <v>108</v>
      </c>
      <c r="H29" s="32"/>
      <c r="I29" s="31"/>
      <c r="J29" s="31"/>
      <c r="K29" s="31"/>
      <c r="L29" s="31"/>
      <c r="M29" s="31"/>
    </row>
    <row r="30" spans="1:31" x14ac:dyDescent="0.2">
      <c r="A30" s="11" t="s">
        <v>191</v>
      </c>
      <c r="B30" s="35">
        <f t="shared" si="2"/>
        <v>0</v>
      </c>
      <c r="C30" s="12">
        <f t="shared" si="2"/>
        <v>0</v>
      </c>
      <c r="D30" s="11">
        <f t="shared" si="2"/>
        <v>0</v>
      </c>
      <c r="E30" s="11">
        <f t="shared" si="2"/>
        <v>0</v>
      </c>
      <c r="F30" s="12">
        <f t="shared" si="2"/>
        <v>0</v>
      </c>
      <c r="G30" s="19">
        <f t="shared" si="3"/>
        <v>0</v>
      </c>
      <c r="H30" s="32"/>
      <c r="I30" s="31"/>
      <c r="J30" s="31"/>
      <c r="K30" s="31"/>
      <c r="L30" s="31"/>
      <c r="M30" s="31"/>
    </row>
    <row r="31" spans="1:31" x14ac:dyDescent="0.2">
      <c r="A31" s="11" t="s">
        <v>123</v>
      </c>
      <c r="B31" s="35">
        <f t="shared" si="2"/>
        <v>0</v>
      </c>
      <c r="C31" s="12">
        <f t="shared" si="2"/>
        <v>0</v>
      </c>
      <c r="D31" s="11">
        <f t="shared" si="2"/>
        <v>3</v>
      </c>
      <c r="E31" s="11">
        <f t="shared" si="2"/>
        <v>0</v>
      </c>
      <c r="F31" s="12">
        <f t="shared" si="2"/>
        <v>0</v>
      </c>
      <c r="G31" s="19">
        <f t="shared" si="3"/>
        <v>3</v>
      </c>
      <c r="H31" s="32"/>
      <c r="I31" s="31"/>
      <c r="J31" s="31"/>
      <c r="K31" s="31"/>
      <c r="L31" s="31"/>
      <c r="M31" s="31"/>
    </row>
    <row r="32" spans="1:31" x14ac:dyDescent="0.2">
      <c r="A32" s="11" t="s">
        <v>117</v>
      </c>
      <c r="B32" s="35">
        <f t="shared" si="2"/>
        <v>0</v>
      </c>
      <c r="C32" s="12">
        <f t="shared" si="2"/>
        <v>0</v>
      </c>
      <c r="D32" s="11">
        <f t="shared" si="2"/>
        <v>0</v>
      </c>
      <c r="E32" s="11">
        <f t="shared" si="2"/>
        <v>0</v>
      </c>
      <c r="F32" s="12">
        <f t="shared" si="2"/>
        <v>0</v>
      </c>
      <c r="G32" s="11">
        <f t="shared" si="3"/>
        <v>0</v>
      </c>
      <c r="H32" s="31"/>
      <c r="I32" s="31"/>
      <c r="J32" s="31"/>
      <c r="K32" s="31"/>
      <c r="L32" s="31"/>
    </row>
    <row r="33" spans="1:12" x14ac:dyDescent="0.2">
      <c r="A33" s="11" t="s">
        <v>120</v>
      </c>
      <c r="B33" s="35">
        <f t="shared" si="2"/>
        <v>6</v>
      </c>
      <c r="C33" s="12">
        <f t="shared" si="2"/>
        <v>0</v>
      </c>
      <c r="D33" s="11">
        <f t="shared" si="2"/>
        <v>6</v>
      </c>
      <c r="E33" s="11">
        <f t="shared" si="2"/>
        <v>3</v>
      </c>
      <c r="F33" s="12">
        <f t="shared" si="2"/>
        <v>0</v>
      </c>
      <c r="G33" s="11">
        <f t="shared" si="3"/>
        <v>15</v>
      </c>
      <c r="H33" s="31"/>
      <c r="I33" s="31"/>
      <c r="J33" s="31"/>
      <c r="K33" s="31"/>
      <c r="L33" s="31"/>
    </row>
    <row r="34" spans="1:12" x14ac:dyDescent="0.2">
      <c r="A34" s="29"/>
      <c r="B34" s="30"/>
      <c r="C34" s="31"/>
      <c r="D34" s="32"/>
      <c r="E34" s="31"/>
      <c r="F34" s="31"/>
      <c r="G34" s="32"/>
      <c r="H34" s="31"/>
      <c r="I34" s="31"/>
      <c r="J34" s="31"/>
      <c r="K34" s="31"/>
      <c r="L34" s="31"/>
    </row>
    <row r="35" spans="1:12" x14ac:dyDescent="0.2">
      <c r="A35" s="29"/>
      <c r="B35" s="30"/>
      <c r="C35" s="31"/>
      <c r="D35" s="32"/>
      <c r="E35" s="31"/>
      <c r="F35" s="31"/>
      <c r="G35" s="32"/>
      <c r="H35" s="31"/>
      <c r="I35" s="31"/>
      <c r="J35" s="31"/>
      <c r="K35" s="31"/>
      <c r="L35" s="31"/>
    </row>
    <row r="36" spans="1:12" x14ac:dyDescent="0.2">
      <c r="A36" s="11"/>
      <c r="B36" s="11" t="s">
        <v>67</v>
      </c>
      <c r="C36" s="11" t="s">
        <v>32</v>
      </c>
      <c r="D36" s="11" t="s">
        <v>20</v>
      </c>
      <c r="E36" s="11"/>
      <c r="F36" s="11"/>
      <c r="G36" s="11" t="s">
        <v>471</v>
      </c>
      <c r="H36" s="11" t="s">
        <v>472</v>
      </c>
      <c r="I36" s="31"/>
      <c r="J36" s="31"/>
      <c r="K36" s="31"/>
      <c r="L36" s="31"/>
    </row>
    <row r="37" spans="1:12" x14ac:dyDescent="0.2">
      <c r="A37" s="11" t="s">
        <v>475</v>
      </c>
      <c r="B37" s="11">
        <f>B28-B31</f>
        <v>30</v>
      </c>
      <c r="C37" s="11">
        <f>C28-C31</f>
        <v>48</v>
      </c>
      <c r="D37" s="11">
        <f>D28-D31</f>
        <v>30</v>
      </c>
      <c r="E37" s="11"/>
      <c r="F37" s="11"/>
      <c r="G37" s="11">
        <f>SUM(B37:D37)</f>
        <v>108</v>
      </c>
      <c r="H37" s="107">
        <f>G37/G28</f>
        <v>0.83720930232558144</v>
      </c>
      <c r="I37" s="31"/>
      <c r="J37" s="31"/>
      <c r="K37" s="31"/>
      <c r="L37" s="31"/>
    </row>
    <row r="38" spans="1:12" x14ac:dyDescent="0.2">
      <c r="A38" s="108" t="s">
        <v>473</v>
      </c>
      <c r="B38" s="109"/>
      <c r="C38" s="109"/>
      <c r="D38" s="109"/>
      <c r="E38" s="109"/>
      <c r="F38" s="110"/>
      <c r="G38" s="11">
        <f>E28+F28+G31</f>
        <v>21</v>
      </c>
      <c r="H38" s="107">
        <f>G38/G28</f>
        <v>0.16279069767441862</v>
      </c>
      <c r="I38" s="31"/>
      <c r="J38" s="31"/>
      <c r="K38" s="31"/>
      <c r="L38" s="31"/>
    </row>
    <row r="39" spans="1:12" x14ac:dyDescent="0.2">
      <c r="A39" s="11" t="s">
        <v>476</v>
      </c>
      <c r="B39" s="111">
        <f>B37/G37</f>
        <v>0.27777777777777779</v>
      </c>
      <c r="C39" s="111">
        <f>C37/G37</f>
        <v>0.44444444444444442</v>
      </c>
      <c r="D39" s="111">
        <f>D37/G37</f>
        <v>0.27777777777777779</v>
      </c>
      <c r="E39" s="111"/>
      <c r="F39" s="111"/>
      <c r="G39" s="111"/>
      <c r="H39" s="111"/>
      <c r="I39" s="31"/>
      <c r="J39" s="31"/>
      <c r="K39" s="31"/>
      <c r="L39" s="31"/>
    </row>
    <row r="40" spans="1:12" x14ac:dyDescent="0.2">
      <c r="A40" s="29"/>
      <c r="B40" s="30"/>
      <c r="C40" s="31"/>
      <c r="D40" s="32"/>
      <c r="E40" s="31"/>
      <c r="F40" s="31"/>
      <c r="G40" s="32"/>
      <c r="H40" s="31"/>
      <c r="I40" s="31"/>
      <c r="J40" s="31"/>
      <c r="K40" s="31"/>
      <c r="L40" s="31"/>
    </row>
    <row r="41" spans="1:12" x14ac:dyDescent="0.2">
      <c r="A41" s="29"/>
      <c r="B41" s="30"/>
      <c r="C41" s="31"/>
      <c r="D41" s="32"/>
      <c r="E41" s="31"/>
      <c r="F41" s="31"/>
      <c r="G41" s="32"/>
      <c r="H41" s="31"/>
      <c r="I41" s="31"/>
      <c r="J41" s="31"/>
      <c r="K41" s="31"/>
      <c r="L41" s="31"/>
    </row>
    <row r="42" spans="1:12" x14ac:dyDescent="0.2">
      <c r="A42" s="29"/>
      <c r="B42" s="30"/>
      <c r="C42" s="31"/>
      <c r="D42" s="32"/>
      <c r="E42" s="31"/>
      <c r="F42" s="31"/>
      <c r="G42" s="32"/>
      <c r="H42" s="31"/>
      <c r="I42" s="31"/>
      <c r="J42" s="31"/>
      <c r="K42" s="31"/>
      <c r="L42" s="31"/>
    </row>
    <row r="43" spans="1:12" x14ac:dyDescent="0.2">
      <c r="A43" s="29"/>
      <c r="B43" s="30"/>
      <c r="C43" s="31"/>
      <c r="D43" s="32"/>
      <c r="E43" s="31"/>
      <c r="F43" s="31"/>
      <c r="G43" s="32"/>
      <c r="H43" s="31"/>
      <c r="I43" s="31"/>
      <c r="J43" s="31"/>
      <c r="K43" s="31"/>
      <c r="L43" s="31"/>
    </row>
    <row r="44" spans="1:12" x14ac:dyDescent="0.2">
      <c r="A44" s="29"/>
      <c r="B44" s="30"/>
      <c r="C44" s="31"/>
      <c r="D44" s="32"/>
      <c r="E44" s="31"/>
      <c r="F44" s="31"/>
      <c r="G44" s="32"/>
      <c r="H44" s="31"/>
      <c r="I44" s="31"/>
      <c r="J44" s="31"/>
      <c r="K44" s="31"/>
      <c r="L44" s="31"/>
    </row>
    <row r="45" spans="1:12" x14ac:dyDescent="0.2">
      <c r="A45" s="29"/>
      <c r="B45" s="30"/>
      <c r="C45" s="31"/>
      <c r="D45" s="32"/>
      <c r="E45" s="31"/>
      <c r="F45" s="31"/>
      <c r="G45" s="32"/>
      <c r="H45" s="31"/>
      <c r="I45" s="31"/>
      <c r="J45" s="31"/>
      <c r="K45" s="31"/>
      <c r="L45" s="31"/>
    </row>
    <row r="46" spans="1:12" x14ac:dyDescent="0.2">
      <c r="A46" s="29"/>
      <c r="B46" s="30"/>
      <c r="C46" s="31"/>
      <c r="D46" s="32"/>
      <c r="E46" s="31"/>
      <c r="F46" s="31"/>
      <c r="G46" s="32"/>
      <c r="H46" s="31"/>
      <c r="I46" s="31"/>
      <c r="J46" s="31"/>
      <c r="K46" s="31"/>
      <c r="L46" s="31"/>
    </row>
    <row r="47" spans="1:12" x14ac:dyDescent="0.2">
      <c r="A47" s="29"/>
      <c r="B47" s="30"/>
      <c r="C47" s="29"/>
      <c r="D47" s="30"/>
      <c r="E47" s="29"/>
      <c r="F47" s="29"/>
      <c r="G47" s="30"/>
      <c r="H47" s="29"/>
      <c r="I47" s="29"/>
      <c r="J47" s="29"/>
      <c r="K47" s="29"/>
      <c r="L47" s="29"/>
    </row>
  </sheetData>
  <mergeCells count="2">
    <mergeCell ref="A1:M1"/>
    <mergeCell ref="A2:J2"/>
  </mergeCells>
  <pageMargins left="0.7" right="0.7" top="0.75" bottom="0.75" header="0.3" footer="0.3"/>
  <pageSetup paperSize="9" scale="73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N37"/>
  <sheetViews>
    <sheetView workbookViewId="0">
      <selection activeCell="O25" sqref="O25"/>
    </sheetView>
  </sheetViews>
  <sheetFormatPr defaultRowHeight="15" x14ac:dyDescent="0.25"/>
  <cols>
    <col min="1" max="1" width="10.85546875" bestFit="1" customWidth="1"/>
    <col min="2" max="2" width="43.140625" style="50" customWidth="1"/>
    <col min="5" max="5" width="10.5703125" customWidth="1"/>
    <col min="6" max="6" width="10.7109375" customWidth="1"/>
    <col min="7" max="7" width="10.42578125" style="50" customWidth="1"/>
    <col min="8" max="8" width="18.42578125" customWidth="1"/>
    <col min="10" max="10" width="7.5703125" customWidth="1"/>
    <col min="11" max="11" width="5.85546875" customWidth="1"/>
    <col min="12" max="12" width="4.42578125" bestFit="1" customWidth="1"/>
  </cols>
  <sheetData>
    <row r="1" spans="1:13" ht="23.25" x14ac:dyDescent="0.35">
      <c r="A1" s="113" t="s">
        <v>379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"/>
    </row>
    <row r="2" spans="1:13" ht="18" x14ac:dyDescent="0.25">
      <c r="A2" s="43" t="s">
        <v>174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3" ht="23.25" x14ac:dyDescent="0.25">
      <c r="A3" s="3" t="s">
        <v>2</v>
      </c>
      <c r="B3" s="4" t="s">
        <v>3</v>
      </c>
      <c r="C3" s="5" t="s">
        <v>4</v>
      </c>
      <c r="D3" s="6" t="s">
        <v>126</v>
      </c>
      <c r="E3" s="6" t="s">
        <v>6</v>
      </c>
      <c r="F3" s="6" t="s">
        <v>7</v>
      </c>
      <c r="G3" s="6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4"/>
    </row>
    <row r="4" spans="1:13" ht="24.75" hidden="1" x14ac:dyDescent="0.25">
      <c r="A4" s="17" t="s">
        <v>187</v>
      </c>
      <c r="B4" s="10" t="s">
        <v>380</v>
      </c>
      <c r="C4" s="48" t="s">
        <v>63</v>
      </c>
      <c r="D4" s="48" t="s">
        <v>30</v>
      </c>
      <c r="E4" s="48">
        <v>12</v>
      </c>
      <c r="F4" s="48">
        <v>6</v>
      </c>
      <c r="G4" s="92"/>
      <c r="H4" s="48" t="s">
        <v>262</v>
      </c>
      <c r="I4" s="48"/>
      <c r="J4" s="48" t="s">
        <v>32</v>
      </c>
      <c r="K4" s="48" t="s">
        <v>43</v>
      </c>
      <c r="L4" s="48" t="s">
        <v>22</v>
      </c>
    </row>
    <row r="5" spans="1:13" hidden="1" x14ac:dyDescent="0.25">
      <c r="A5" s="17" t="s">
        <v>75</v>
      </c>
      <c r="B5" s="10" t="s">
        <v>381</v>
      </c>
      <c r="C5" s="48" t="s">
        <v>63</v>
      </c>
      <c r="D5" s="48" t="s">
        <v>30</v>
      </c>
      <c r="E5" s="48">
        <v>6</v>
      </c>
      <c r="F5" s="48">
        <v>6</v>
      </c>
      <c r="G5" s="92" t="s">
        <v>382</v>
      </c>
      <c r="H5" s="48" t="s">
        <v>151</v>
      </c>
      <c r="I5" s="17" t="s">
        <v>75</v>
      </c>
      <c r="J5" s="48" t="s">
        <v>32</v>
      </c>
      <c r="K5" s="48" t="s">
        <v>43</v>
      </c>
      <c r="L5" s="48" t="s">
        <v>22</v>
      </c>
    </row>
    <row r="6" spans="1:13" hidden="1" x14ac:dyDescent="0.25">
      <c r="A6" s="17" t="s">
        <v>75</v>
      </c>
      <c r="B6" s="10" t="s">
        <v>383</v>
      </c>
      <c r="C6" s="48" t="s">
        <v>63</v>
      </c>
      <c r="D6" s="48" t="s">
        <v>30</v>
      </c>
      <c r="E6" s="48">
        <v>6</v>
      </c>
      <c r="F6" s="48">
        <v>6</v>
      </c>
      <c r="G6" s="92"/>
      <c r="H6" s="48" t="s">
        <v>216</v>
      </c>
      <c r="I6" s="48"/>
      <c r="J6" s="48" t="s">
        <v>32</v>
      </c>
      <c r="K6" s="48" t="s">
        <v>43</v>
      </c>
      <c r="L6" s="48" t="s">
        <v>22</v>
      </c>
    </row>
    <row r="7" spans="1:13" ht="24.75" hidden="1" x14ac:dyDescent="0.25">
      <c r="A7" s="17" t="s">
        <v>187</v>
      </c>
      <c r="B7" s="10" t="s">
        <v>384</v>
      </c>
      <c r="C7" s="48" t="s">
        <v>63</v>
      </c>
      <c r="D7" s="48" t="s">
        <v>30</v>
      </c>
      <c r="E7" s="48">
        <v>12</v>
      </c>
      <c r="F7" s="48">
        <v>6</v>
      </c>
      <c r="G7" s="92"/>
      <c r="H7" s="48" t="s">
        <v>385</v>
      </c>
      <c r="I7" s="48"/>
      <c r="J7" s="48" t="s">
        <v>32</v>
      </c>
      <c r="K7" s="48" t="s">
        <v>57</v>
      </c>
      <c r="L7" s="48" t="s">
        <v>22</v>
      </c>
    </row>
    <row r="8" spans="1:13" ht="24.75" hidden="1" x14ac:dyDescent="0.25">
      <c r="A8" s="17" t="s">
        <v>187</v>
      </c>
      <c r="B8" s="10" t="s">
        <v>386</v>
      </c>
      <c r="C8" s="48" t="s">
        <v>63</v>
      </c>
      <c r="D8" s="48" t="s">
        <v>30</v>
      </c>
      <c r="E8" s="48">
        <v>12</v>
      </c>
      <c r="F8" s="48">
        <v>6</v>
      </c>
      <c r="G8" s="92"/>
      <c r="H8" s="48" t="s">
        <v>385</v>
      </c>
      <c r="I8" s="48"/>
      <c r="J8" s="48" t="s">
        <v>32</v>
      </c>
      <c r="K8" s="48" t="s">
        <v>43</v>
      </c>
      <c r="L8" s="48" t="s">
        <v>22</v>
      </c>
    </row>
    <row r="9" spans="1:13" ht="24.75" hidden="1" x14ac:dyDescent="0.25">
      <c r="A9" s="17" t="s">
        <v>70</v>
      </c>
      <c r="B9" s="10" t="s">
        <v>387</v>
      </c>
      <c r="C9" s="48" t="s">
        <v>25</v>
      </c>
      <c r="D9" s="48" t="s">
        <v>30</v>
      </c>
      <c r="E9" s="48">
        <v>12</v>
      </c>
      <c r="F9" s="48">
        <v>0</v>
      </c>
      <c r="G9" s="92" t="s">
        <v>388</v>
      </c>
      <c r="H9" s="48" t="s">
        <v>192</v>
      </c>
      <c r="I9" s="48"/>
      <c r="J9" s="48" t="s">
        <v>67</v>
      </c>
      <c r="K9" s="48" t="s">
        <v>57</v>
      </c>
      <c r="L9" s="48" t="s">
        <v>22</v>
      </c>
    </row>
    <row r="10" spans="1:13" ht="24" hidden="1" x14ac:dyDescent="0.25">
      <c r="A10" s="17" t="s">
        <v>75</v>
      </c>
      <c r="B10" s="10" t="s">
        <v>296</v>
      </c>
      <c r="C10" s="48" t="s">
        <v>63</v>
      </c>
      <c r="D10" s="48" t="s">
        <v>30</v>
      </c>
      <c r="E10" s="48">
        <v>6</v>
      </c>
      <c r="F10" s="48">
        <v>0</v>
      </c>
      <c r="G10" s="93" t="s">
        <v>389</v>
      </c>
      <c r="H10" s="48" t="s">
        <v>222</v>
      </c>
      <c r="I10" s="48"/>
      <c r="J10" s="48" t="s">
        <v>67</v>
      </c>
      <c r="K10" s="48" t="s">
        <v>57</v>
      </c>
      <c r="L10" s="48" t="s">
        <v>22</v>
      </c>
    </row>
    <row r="11" spans="1:13" ht="24" hidden="1" x14ac:dyDescent="0.25">
      <c r="A11" s="17" t="s">
        <v>187</v>
      </c>
      <c r="B11" s="10" t="s">
        <v>390</v>
      </c>
      <c r="C11" s="48" t="s">
        <v>63</v>
      </c>
      <c r="D11" s="48" t="s">
        <v>30</v>
      </c>
      <c r="E11" s="48">
        <v>6</v>
      </c>
      <c r="F11" s="48">
        <v>0</v>
      </c>
      <c r="G11" s="92" t="s">
        <v>391</v>
      </c>
      <c r="H11" s="48" t="s">
        <v>392</v>
      </c>
      <c r="I11" s="48"/>
      <c r="J11" s="48" t="s">
        <v>67</v>
      </c>
      <c r="K11" s="48" t="s">
        <v>57</v>
      </c>
      <c r="L11" s="48" t="s">
        <v>22</v>
      </c>
    </row>
    <row r="12" spans="1:13" hidden="1" x14ac:dyDescent="0.25">
      <c r="A12" s="17" t="s">
        <v>75</v>
      </c>
      <c r="B12" s="10" t="s">
        <v>393</v>
      </c>
      <c r="C12" s="48" t="s">
        <v>63</v>
      </c>
      <c r="D12" s="48" t="s">
        <v>30</v>
      </c>
      <c r="E12" s="48">
        <v>6</v>
      </c>
      <c r="F12" s="48">
        <v>6</v>
      </c>
      <c r="G12" s="92" t="s">
        <v>382</v>
      </c>
      <c r="H12" s="48" t="s">
        <v>195</v>
      </c>
      <c r="I12" s="48"/>
      <c r="J12" s="48" t="s">
        <v>67</v>
      </c>
      <c r="K12" s="48" t="s">
        <v>43</v>
      </c>
      <c r="L12" s="48" t="s">
        <v>22</v>
      </c>
    </row>
    <row r="13" spans="1:13" ht="24.75" hidden="1" x14ac:dyDescent="0.25">
      <c r="A13" s="17" t="s">
        <v>70</v>
      </c>
      <c r="B13" s="10" t="s">
        <v>394</v>
      </c>
      <c r="C13" s="48" t="s">
        <v>25</v>
      </c>
      <c r="D13" s="48" t="s">
        <v>30</v>
      </c>
      <c r="E13" s="48">
        <v>12</v>
      </c>
      <c r="F13" s="48">
        <v>0</v>
      </c>
      <c r="G13" s="92" t="s">
        <v>388</v>
      </c>
      <c r="H13" s="48" t="s">
        <v>192</v>
      </c>
      <c r="I13" s="48"/>
      <c r="J13" s="48" t="s">
        <v>67</v>
      </c>
      <c r="K13" s="48" t="s">
        <v>43</v>
      </c>
      <c r="L13" s="48" t="s">
        <v>22</v>
      </c>
    </row>
    <row r="14" spans="1:13" hidden="1" x14ac:dyDescent="0.25">
      <c r="A14" s="17" t="s">
        <v>28</v>
      </c>
      <c r="B14" s="10" t="s">
        <v>395</v>
      </c>
      <c r="C14" s="48" t="s">
        <v>25</v>
      </c>
      <c r="D14" s="48" t="s">
        <v>191</v>
      </c>
      <c r="E14" s="48">
        <v>6</v>
      </c>
      <c r="F14" s="48">
        <v>6</v>
      </c>
      <c r="G14" s="92"/>
      <c r="H14" s="48" t="s">
        <v>177</v>
      </c>
      <c r="I14" s="48"/>
      <c r="J14" s="48" t="s">
        <v>67</v>
      </c>
      <c r="K14" s="48" t="s">
        <v>43</v>
      </c>
      <c r="L14" s="48" t="s">
        <v>22</v>
      </c>
    </row>
    <row r="15" spans="1:13" ht="24.75" hidden="1" x14ac:dyDescent="0.25">
      <c r="A15" s="17" t="s">
        <v>187</v>
      </c>
      <c r="B15" s="10" t="s">
        <v>396</v>
      </c>
      <c r="C15" s="48" t="s">
        <v>63</v>
      </c>
      <c r="D15" s="48" t="s">
        <v>17</v>
      </c>
      <c r="E15" s="48">
        <v>12</v>
      </c>
      <c r="F15" s="48">
        <v>6</v>
      </c>
      <c r="G15" s="92"/>
      <c r="H15" s="48" t="s">
        <v>397</v>
      </c>
      <c r="I15" s="48"/>
      <c r="J15" s="48" t="s">
        <v>20</v>
      </c>
      <c r="K15" s="48" t="s">
        <v>57</v>
      </c>
      <c r="L15" s="48" t="s">
        <v>22</v>
      </c>
    </row>
    <row r="16" spans="1:13" hidden="1" x14ac:dyDescent="0.25">
      <c r="A16" s="17" t="s">
        <v>75</v>
      </c>
      <c r="B16" s="10" t="s">
        <v>398</v>
      </c>
      <c r="C16" s="48" t="s">
        <v>63</v>
      </c>
      <c r="D16" s="48" t="s">
        <v>17</v>
      </c>
      <c r="E16" s="48">
        <v>6</v>
      </c>
      <c r="F16" s="48">
        <v>6</v>
      </c>
      <c r="G16" s="92" t="s">
        <v>382</v>
      </c>
      <c r="H16" s="94" t="s">
        <v>399</v>
      </c>
      <c r="I16" s="48"/>
      <c r="J16" s="48" t="s">
        <v>20</v>
      </c>
      <c r="K16" s="48" t="s">
        <v>57</v>
      </c>
      <c r="L16" s="48" t="s">
        <v>22</v>
      </c>
    </row>
    <row r="17" spans="1:14" ht="24.75" hidden="1" x14ac:dyDescent="0.25">
      <c r="A17" s="17" t="s">
        <v>50</v>
      </c>
      <c r="B17" s="10" t="s">
        <v>400</v>
      </c>
      <c r="C17" s="48" t="s">
        <v>25</v>
      </c>
      <c r="D17" s="92" t="s">
        <v>360</v>
      </c>
      <c r="E17" s="48">
        <v>6</v>
      </c>
      <c r="F17" s="48">
        <v>0</v>
      </c>
      <c r="G17" s="92" t="s">
        <v>401</v>
      </c>
      <c r="H17" s="48" t="s">
        <v>402</v>
      </c>
      <c r="I17" s="48"/>
      <c r="J17" s="48"/>
      <c r="K17" s="48" t="s">
        <v>43</v>
      </c>
      <c r="L17" s="48" t="s">
        <v>22</v>
      </c>
      <c r="M17" s="78"/>
      <c r="N17" s="78"/>
    </row>
    <row r="18" spans="1:14" x14ac:dyDescent="0.25">
      <c r="A18" s="17" t="s">
        <v>75</v>
      </c>
      <c r="B18" s="10" t="s">
        <v>403</v>
      </c>
      <c r="C18" s="48" t="s">
        <v>63</v>
      </c>
      <c r="D18" s="48" t="s">
        <v>30</v>
      </c>
      <c r="E18" s="48">
        <v>9</v>
      </c>
      <c r="F18" s="48">
        <v>9</v>
      </c>
      <c r="G18" s="92"/>
      <c r="H18" s="48" t="s">
        <v>212</v>
      </c>
      <c r="I18" s="48"/>
      <c r="J18" s="48" t="s">
        <v>32</v>
      </c>
      <c r="K18" s="48" t="s">
        <v>57</v>
      </c>
      <c r="L18" s="48" t="s">
        <v>58</v>
      </c>
    </row>
    <row r="19" spans="1:14" ht="24.75" x14ac:dyDescent="0.25">
      <c r="A19" s="17" t="s">
        <v>75</v>
      </c>
      <c r="B19" s="10" t="s">
        <v>404</v>
      </c>
      <c r="C19" s="48" t="s">
        <v>63</v>
      </c>
      <c r="D19" s="48" t="s">
        <v>30</v>
      </c>
      <c r="E19" s="48">
        <v>12</v>
      </c>
      <c r="F19" s="48">
        <v>6</v>
      </c>
      <c r="G19" s="92"/>
      <c r="H19" s="48" t="s">
        <v>263</v>
      </c>
      <c r="I19" s="48"/>
      <c r="J19" s="48" t="s">
        <v>32</v>
      </c>
      <c r="K19" s="48" t="s">
        <v>57</v>
      </c>
      <c r="L19" s="48" t="s">
        <v>58</v>
      </c>
    </row>
    <row r="20" spans="1:14" x14ac:dyDescent="0.25">
      <c r="A20" s="17" t="s">
        <v>75</v>
      </c>
      <c r="B20" s="10" t="s">
        <v>405</v>
      </c>
      <c r="C20" s="48" t="s">
        <v>45</v>
      </c>
      <c r="D20" s="48" t="s">
        <v>30</v>
      </c>
      <c r="E20" s="48">
        <v>3</v>
      </c>
      <c r="F20" s="48">
        <v>3</v>
      </c>
      <c r="G20" s="92"/>
      <c r="H20" s="48" t="s">
        <v>406</v>
      </c>
      <c r="I20" s="48"/>
      <c r="J20" s="48" t="s">
        <v>32</v>
      </c>
      <c r="K20" s="48" t="s">
        <v>43</v>
      </c>
      <c r="L20" s="48" t="s">
        <v>58</v>
      </c>
    </row>
    <row r="21" spans="1:14" ht="24.75" x14ac:dyDescent="0.25">
      <c r="A21" s="17" t="s">
        <v>83</v>
      </c>
      <c r="B21" s="10" t="s">
        <v>407</v>
      </c>
      <c r="C21" s="48" t="s">
        <v>63</v>
      </c>
      <c r="D21" s="48" t="s">
        <v>30</v>
      </c>
      <c r="E21" s="48">
        <v>12</v>
      </c>
      <c r="F21" s="48">
        <v>6</v>
      </c>
      <c r="G21" s="92"/>
      <c r="H21" s="48" t="s">
        <v>214</v>
      </c>
      <c r="I21" s="48"/>
      <c r="J21" s="48" t="s">
        <v>32</v>
      </c>
      <c r="K21" s="48" t="s">
        <v>43</v>
      </c>
      <c r="L21" s="48" t="s">
        <v>58</v>
      </c>
    </row>
    <row r="22" spans="1:14" ht="24.75" x14ac:dyDescent="0.25">
      <c r="A22" s="17" t="s">
        <v>75</v>
      </c>
      <c r="B22" s="10" t="s">
        <v>408</v>
      </c>
      <c r="C22" s="48" t="s">
        <v>63</v>
      </c>
      <c r="D22" s="48" t="s">
        <v>30</v>
      </c>
      <c r="E22" s="48">
        <v>12</v>
      </c>
      <c r="F22" s="48">
        <v>6</v>
      </c>
      <c r="G22" s="92"/>
      <c r="H22" s="48" t="s">
        <v>263</v>
      </c>
      <c r="I22" s="48"/>
      <c r="J22" s="48" t="s">
        <v>32</v>
      </c>
      <c r="K22" s="48" t="s">
        <v>43</v>
      </c>
      <c r="L22" s="48" t="s">
        <v>58</v>
      </c>
    </row>
    <row r="23" spans="1:14" x14ac:dyDescent="0.25">
      <c r="A23" s="17" t="s">
        <v>83</v>
      </c>
      <c r="B23" s="10" t="s">
        <v>409</v>
      </c>
      <c r="C23" s="48" t="s">
        <v>63</v>
      </c>
      <c r="D23" s="48" t="s">
        <v>30</v>
      </c>
      <c r="E23" s="48">
        <v>12</v>
      </c>
      <c r="F23" s="48">
        <v>6</v>
      </c>
      <c r="G23" s="92"/>
      <c r="H23" s="48" t="s">
        <v>237</v>
      </c>
      <c r="I23" s="48"/>
      <c r="J23" s="48" t="s">
        <v>67</v>
      </c>
      <c r="K23" s="48" t="s">
        <v>57</v>
      </c>
      <c r="L23" s="48" t="s">
        <v>58</v>
      </c>
    </row>
    <row r="24" spans="1:14" ht="24.75" x14ac:dyDescent="0.25">
      <c r="A24" s="17" t="s">
        <v>83</v>
      </c>
      <c r="B24" s="10" t="s">
        <v>410</v>
      </c>
      <c r="C24" s="48" t="s">
        <v>63</v>
      </c>
      <c r="D24" s="48" t="s">
        <v>30</v>
      </c>
      <c r="E24" s="48">
        <v>12</v>
      </c>
      <c r="F24" s="48">
        <v>6</v>
      </c>
      <c r="G24" s="92"/>
      <c r="H24" s="48" t="s">
        <v>237</v>
      </c>
      <c r="I24" s="48"/>
      <c r="J24" s="48" t="s">
        <v>67</v>
      </c>
      <c r="K24" s="48" t="s">
        <v>43</v>
      </c>
      <c r="L24" s="48" t="s">
        <v>58</v>
      </c>
    </row>
    <row r="25" spans="1:14" ht="24.75" x14ac:dyDescent="0.25">
      <c r="A25" s="17" t="s">
        <v>83</v>
      </c>
      <c r="B25" s="10" t="s">
        <v>411</v>
      </c>
      <c r="C25" s="48" t="s">
        <v>63</v>
      </c>
      <c r="D25" s="48" t="s">
        <v>26</v>
      </c>
      <c r="E25" s="48">
        <v>12</v>
      </c>
      <c r="F25" s="48">
        <v>6</v>
      </c>
      <c r="G25" s="92"/>
      <c r="H25" s="48" t="s">
        <v>412</v>
      </c>
      <c r="I25" s="48"/>
      <c r="J25" s="48" t="s">
        <v>20</v>
      </c>
      <c r="K25" s="48" t="s">
        <v>57</v>
      </c>
      <c r="L25" s="48" t="s">
        <v>58</v>
      </c>
    </row>
    <row r="26" spans="1:14" x14ac:dyDescent="0.25">
      <c r="A26" s="17" t="s">
        <v>75</v>
      </c>
      <c r="B26" s="10" t="s">
        <v>398</v>
      </c>
      <c r="C26" s="48" t="s">
        <v>63</v>
      </c>
      <c r="D26" s="48" t="s">
        <v>26</v>
      </c>
      <c r="E26" s="48">
        <v>9</v>
      </c>
      <c r="F26" s="48">
        <v>9</v>
      </c>
      <c r="G26" s="92"/>
      <c r="H26" s="95" t="s">
        <v>413</v>
      </c>
      <c r="I26" s="48"/>
      <c r="J26" s="48" t="s">
        <v>20</v>
      </c>
      <c r="K26" s="48" t="s">
        <v>57</v>
      </c>
      <c r="L26" s="48" t="s">
        <v>58</v>
      </c>
    </row>
    <row r="27" spans="1:14" x14ac:dyDescent="0.25">
      <c r="A27" s="17" t="s">
        <v>75</v>
      </c>
      <c r="B27" s="10" t="s">
        <v>414</v>
      </c>
      <c r="C27" s="48" t="s">
        <v>415</v>
      </c>
      <c r="D27" s="48" t="s">
        <v>26</v>
      </c>
      <c r="E27" s="48">
        <v>6</v>
      </c>
      <c r="F27" s="48">
        <v>6</v>
      </c>
      <c r="G27" s="92"/>
      <c r="H27" s="48" t="s">
        <v>276</v>
      </c>
      <c r="I27" s="48"/>
      <c r="J27" s="48"/>
      <c r="K27" s="48" t="s">
        <v>57</v>
      </c>
      <c r="L27" s="48" t="s">
        <v>58</v>
      </c>
    </row>
    <row r="28" spans="1:14" x14ac:dyDescent="0.25">
      <c r="A28" s="17" t="s">
        <v>75</v>
      </c>
      <c r="B28" s="10" t="s">
        <v>416</v>
      </c>
      <c r="C28" s="48" t="s">
        <v>45</v>
      </c>
      <c r="D28" s="48" t="s">
        <v>26</v>
      </c>
      <c r="E28" s="48">
        <v>3</v>
      </c>
      <c r="F28" s="48">
        <v>3</v>
      </c>
      <c r="G28" s="92"/>
      <c r="H28" s="48" t="s">
        <v>417</v>
      </c>
      <c r="I28" s="48"/>
      <c r="J28" s="48"/>
      <c r="K28" s="48" t="s">
        <v>43</v>
      </c>
      <c r="L28" s="48" t="s">
        <v>58</v>
      </c>
    </row>
    <row r="29" spans="1:14" hidden="1" x14ac:dyDescent="0.25">
      <c r="C29" s="77"/>
      <c r="D29" s="77"/>
      <c r="E29" s="77"/>
      <c r="F29" s="77">
        <f>SUM(F4:F28)</f>
        <v>120</v>
      </c>
      <c r="G29" s="96"/>
      <c r="H29" s="77"/>
      <c r="I29" s="77"/>
      <c r="J29" s="77"/>
      <c r="K29" s="77"/>
      <c r="L29" s="77"/>
    </row>
    <row r="30" spans="1:14" hidden="1" x14ac:dyDescent="0.25">
      <c r="F30">
        <f>SUM(F4:F28)</f>
        <v>120</v>
      </c>
    </row>
    <row r="32" spans="1:14" x14ac:dyDescent="0.25">
      <c r="A32" s="29" t="s">
        <v>109</v>
      </c>
      <c r="B32" s="30"/>
    </row>
    <row r="33" spans="1:2" x14ac:dyDescent="0.25">
      <c r="A33" s="29" t="s">
        <v>110</v>
      </c>
      <c r="B33" s="30"/>
    </row>
    <row r="34" spans="1:2" x14ac:dyDescent="0.25">
      <c r="A34" s="29" t="s">
        <v>111</v>
      </c>
      <c r="B34" s="30"/>
    </row>
    <row r="35" spans="1:2" x14ac:dyDescent="0.25">
      <c r="A35" s="29" t="s">
        <v>112</v>
      </c>
      <c r="B35" s="30"/>
    </row>
    <row r="36" spans="1:2" x14ac:dyDescent="0.25">
      <c r="A36" s="29" t="s">
        <v>113</v>
      </c>
      <c r="B36" s="30"/>
    </row>
    <row r="37" spans="1:2" x14ac:dyDescent="0.25">
      <c r="A37" s="29" t="s">
        <v>114</v>
      </c>
      <c r="B37" s="30"/>
    </row>
  </sheetData>
  <autoFilter ref="A3:O30">
    <filterColumn colId="11">
      <filters>
        <filter val="II"/>
      </filters>
    </filterColumn>
    <sortState ref="A18:N30">
      <sortCondition ref="J3:J30"/>
    </sortState>
  </autoFilter>
  <mergeCells count="1">
    <mergeCell ref="A1:L1"/>
  </mergeCells>
  <pageMargins left="0.7" right="0.7" top="0.75" bottom="0.75" header="0.3" footer="0.3"/>
  <pageSetup paperSize="9" scale="7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7"/>
  <sheetViews>
    <sheetView topLeftCell="A19" workbookViewId="0">
      <selection activeCell="A39" sqref="A39"/>
    </sheetView>
  </sheetViews>
  <sheetFormatPr defaultRowHeight="14.25" x14ac:dyDescent="0.2"/>
  <cols>
    <col min="1" max="1" width="9.7109375" style="15" customWidth="1"/>
    <col min="2" max="2" width="14.28515625" style="33" customWidth="1"/>
    <col min="3" max="3" width="12.5703125" style="15" customWidth="1"/>
    <col min="4" max="4" width="11.7109375" style="33" customWidth="1"/>
    <col min="5" max="5" width="12.7109375" style="15" customWidth="1"/>
    <col min="6" max="6" width="9.42578125" style="15" customWidth="1"/>
    <col min="7" max="7" width="13.85546875" style="33" bestFit="1" customWidth="1"/>
    <col min="8" max="8" width="14.42578125" style="15" customWidth="1"/>
    <col min="9" max="9" width="8.28515625" style="15" bestFit="1" customWidth="1"/>
    <col min="10" max="10" width="7" style="15" bestFit="1" customWidth="1"/>
    <col min="11" max="11" width="7.5703125" style="15" customWidth="1"/>
    <col min="12" max="12" width="11.42578125" style="15" customWidth="1"/>
    <col min="13" max="16384" width="9.140625" style="15"/>
  </cols>
  <sheetData>
    <row r="1" spans="1:31" s="1" customFormat="1" ht="23.25" x14ac:dyDescent="0.35">
      <c r="A1" s="113" t="s">
        <v>379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41"/>
    </row>
    <row r="2" spans="1:31" s="2" customFormat="1" ht="20.25" x14ac:dyDescent="0.3">
      <c r="A2" s="116" t="s">
        <v>124</v>
      </c>
      <c r="B2" s="116"/>
      <c r="C2" s="116"/>
      <c r="D2" s="116"/>
      <c r="E2" s="116"/>
      <c r="F2" s="116"/>
      <c r="G2" s="116"/>
      <c r="H2" s="116"/>
      <c r="I2" s="116"/>
      <c r="J2" s="116"/>
      <c r="K2" s="42"/>
      <c r="L2" s="42"/>
    </row>
    <row r="3" spans="1:31" s="8" customFormat="1" ht="22.5" customHeight="1" x14ac:dyDescent="0.3">
      <c r="D3" s="42" t="s">
        <v>82</v>
      </c>
    </row>
    <row r="4" spans="1:31" s="13" customFormat="1" x14ac:dyDescent="0.2">
      <c r="A4" s="25"/>
      <c r="M4" s="14"/>
      <c r="N4" s="14"/>
    </row>
    <row r="5" spans="1:31" x14ac:dyDescent="0.2">
      <c r="A5" s="12"/>
      <c r="B5" s="12" t="s">
        <v>67</v>
      </c>
      <c r="C5" s="12" t="s">
        <v>32</v>
      </c>
      <c r="D5" s="12" t="s">
        <v>20</v>
      </c>
      <c r="E5" s="12" t="s">
        <v>115</v>
      </c>
      <c r="F5" s="12" t="s">
        <v>118</v>
      </c>
      <c r="G5" s="12" t="s">
        <v>119</v>
      </c>
      <c r="H5" s="37"/>
      <c r="I5" s="38"/>
      <c r="J5" s="39"/>
      <c r="K5" s="39"/>
      <c r="L5" s="39"/>
      <c r="M5" s="39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</row>
    <row r="6" spans="1:31" s="16" customFormat="1" x14ac:dyDescent="0.2">
      <c r="A6" s="11" t="s">
        <v>116</v>
      </c>
      <c r="B6" s="35">
        <v>12</v>
      </c>
      <c r="C6" s="12">
        <v>30</v>
      </c>
      <c r="D6" s="11">
        <v>12</v>
      </c>
      <c r="E6" s="11">
        <v>6</v>
      </c>
      <c r="F6" s="12">
        <v>0</v>
      </c>
      <c r="G6" s="12">
        <f t="shared" ref="G6:G11" si="0">SUM(B6:F6)</f>
        <v>60</v>
      </c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</row>
    <row r="7" spans="1:31" x14ac:dyDescent="0.2">
      <c r="A7" s="11" t="s">
        <v>30</v>
      </c>
      <c r="B7" s="36">
        <v>12</v>
      </c>
      <c r="C7" s="12">
        <v>30</v>
      </c>
      <c r="D7" s="11">
        <v>12</v>
      </c>
      <c r="E7" s="12">
        <v>0</v>
      </c>
      <c r="F7" s="11">
        <v>0</v>
      </c>
      <c r="G7" s="11">
        <f t="shared" si="0"/>
        <v>54</v>
      </c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</row>
    <row r="8" spans="1:31" s="16" customFormat="1" x14ac:dyDescent="0.2">
      <c r="A8" s="11" t="s">
        <v>191</v>
      </c>
      <c r="B8" s="35">
        <f>B6-B7</f>
        <v>0</v>
      </c>
      <c r="C8" s="35">
        <v>0</v>
      </c>
      <c r="D8" s="35">
        <v>0</v>
      </c>
      <c r="E8" s="12">
        <v>0</v>
      </c>
      <c r="F8" s="11">
        <v>0</v>
      </c>
      <c r="G8" s="19">
        <f t="shared" si="0"/>
        <v>0</v>
      </c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</row>
    <row r="9" spans="1:31" x14ac:dyDescent="0.2">
      <c r="A9" s="11" t="s">
        <v>123</v>
      </c>
      <c r="B9" s="35">
        <v>0</v>
      </c>
      <c r="C9" s="35">
        <v>0</v>
      </c>
      <c r="D9" s="35">
        <v>0</v>
      </c>
      <c r="E9" s="12">
        <v>0</v>
      </c>
      <c r="F9" s="11">
        <v>0</v>
      </c>
      <c r="G9" s="19">
        <f t="shared" si="0"/>
        <v>0</v>
      </c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</row>
    <row r="10" spans="1:31" x14ac:dyDescent="0.2">
      <c r="A10" s="11" t="s">
        <v>117</v>
      </c>
      <c r="B10" s="35">
        <v>24</v>
      </c>
      <c r="C10" s="12">
        <v>0</v>
      </c>
      <c r="D10" s="11">
        <v>0</v>
      </c>
      <c r="E10" s="12">
        <v>0</v>
      </c>
      <c r="F10" s="11">
        <v>6</v>
      </c>
      <c r="G10" s="11">
        <f t="shared" si="0"/>
        <v>30</v>
      </c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</row>
    <row r="11" spans="1:31" x14ac:dyDescent="0.2">
      <c r="A11" s="11" t="s">
        <v>120</v>
      </c>
      <c r="B11" s="35">
        <v>0</v>
      </c>
      <c r="C11" s="12">
        <v>0</v>
      </c>
      <c r="D11" s="11">
        <v>0</v>
      </c>
      <c r="E11" s="12">
        <v>6</v>
      </c>
      <c r="F11" s="11">
        <v>0</v>
      </c>
      <c r="G11" s="11">
        <f t="shared" si="0"/>
        <v>6</v>
      </c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</row>
    <row r="12" spans="1:31" x14ac:dyDescent="0.2"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</row>
    <row r="13" spans="1:31" s="16" customFormat="1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</row>
    <row r="14" spans="1:31" ht="20.25" x14ac:dyDescent="0.3">
      <c r="A14" s="14"/>
      <c r="B14" s="14"/>
      <c r="C14" s="14"/>
      <c r="D14" s="42" t="s">
        <v>121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</row>
    <row r="15" spans="1:31" x14ac:dyDescent="0.2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</row>
    <row r="16" spans="1:31" x14ac:dyDescent="0.2">
      <c r="A16" s="12"/>
      <c r="B16" s="12" t="s">
        <v>67</v>
      </c>
      <c r="C16" s="12" t="s">
        <v>32</v>
      </c>
      <c r="D16" s="12" t="s">
        <v>20</v>
      </c>
      <c r="E16" s="12" t="s">
        <v>115</v>
      </c>
      <c r="F16" s="12" t="s">
        <v>118</v>
      </c>
      <c r="G16" s="12" t="s">
        <v>119</v>
      </c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</row>
    <row r="17" spans="1:31" x14ac:dyDescent="0.2">
      <c r="A17" s="11" t="s">
        <v>116</v>
      </c>
      <c r="B17" s="35">
        <v>12</v>
      </c>
      <c r="C17" s="12">
        <v>30</v>
      </c>
      <c r="D17" s="11">
        <v>15</v>
      </c>
      <c r="E17" s="11">
        <v>9</v>
      </c>
      <c r="F17" s="12">
        <v>0</v>
      </c>
      <c r="G17" s="12">
        <f t="shared" ref="G17:G22" si="1">SUM(B17:F17)</f>
        <v>66</v>
      </c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</row>
    <row r="18" spans="1:31" x14ac:dyDescent="0.2">
      <c r="A18" s="11" t="s">
        <v>30</v>
      </c>
      <c r="B18" s="36">
        <v>12</v>
      </c>
      <c r="C18" s="12">
        <v>30</v>
      </c>
      <c r="D18" s="11">
        <v>0</v>
      </c>
      <c r="E18" s="12">
        <v>0</v>
      </c>
      <c r="F18" s="11">
        <v>0</v>
      </c>
      <c r="G18" s="11">
        <f t="shared" si="1"/>
        <v>42</v>
      </c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</row>
    <row r="19" spans="1:31" x14ac:dyDescent="0.2">
      <c r="A19" s="11" t="s">
        <v>191</v>
      </c>
      <c r="B19" s="35">
        <v>0</v>
      </c>
      <c r="C19" s="35">
        <v>0</v>
      </c>
      <c r="D19" s="35">
        <v>0</v>
      </c>
      <c r="E19" s="12">
        <v>0</v>
      </c>
      <c r="F19" s="11">
        <v>0</v>
      </c>
      <c r="G19" s="19">
        <f t="shared" si="1"/>
        <v>0</v>
      </c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</row>
    <row r="20" spans="1:31" x14ac:dyDescent="0.2">
      <c r="A20" s="11" t="s">
        <v>123</v>
      </c>
      <c r="B20" s="35">
        <v>0</v>
      </c>
      <c r="C20" s="35">
        <v>0</v>
      </c>
      <c r="D20" s="35">
        <v>15</v>
      </c>
      <c r="E20" s="12">
        <v>0</v>
      </c>
      <c r="F20" s="11">
        <v>0</v>
      </c>
      <c r="G20" s="19">
        <f t="shared" si="1"/>
        <v>15</v>
      </c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</row>
    <row r="21" spans="1:31" x14ac:dyDescent="0.2">
      <c r="A21" s="11" t="s">
        <v>117</v>
      </c>
      <c r="B21" s="35">
        <v>0</v>
      </c>
      <c r="C21" s="12">
        <v>0</v>
      </c>
      <c r="D21" s="11">
        <v>0</v>
      </c>
      <c r="E21" s="12">
        <v>0</v>
      </c>
      <c r="F21" s="11">
        <v>0</v>
      </c>
      <c r="G21" s="11">
        <f t="shared" si="1"/>
        <v>0</v>
      </c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</row>
    <row r="22" spans="1:31" x14ac:dyDescent="0.2">
      <c r="A22" s="11" t="s">
        <v>120</v>
      </c>
      <c r="B22" s="35">
        <v>0</v>
      </c>
      <c r="C22" s="12">
        <v>0</v>
      </c>
      <c r="D22" s="11">
        <v>0</v>
      </c>
      <c r="E22" s="12">
        <v>0</v>
      </c>
      <c r="F22" s="11">
        <v>0</v>
      </c>
      <c r="G22" s="11">
        <f t="shared" si="1"/>
        <v>0</v>
      </c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</row>
    <row r="23" spans="1:31" x14ac:dyDescent="0.2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</row>
    <row r="24" spans="1:31" x14ac:dyDescent="0.2">
      <c r="H24" s="14"/>
      <c r="I24" s="14"/>
      <c r="J24" s="14"/>
      <c r="K24" s="14"/>
      <c r="L24" s="14"/>
      <c r="M24" s="14"/>
      <c r="N24" s="14"/>
      <c r="O24" s="14"/>
      <c r="P24" s="14"/>
    </row>
    <row r="25" spans="1:31" ht="20.25" x14ac:dyDescent="0.3">
      <c r="A25" s="14"/>
      <c r="B25" s="14"/>
      <c r="C25" s="14"/>
      <c r="D25" s="40" t="s">
        <v>116</v>
      </c>
      <c r="E25" s="14"/>
      <c r="F25" s="14"/>
      <c r="G25" s="14"/>
      <c r="H25" s="28"/>
      <c r="I25" s="27"/>
      <c r="J25" s="27"/>
      <c r="K25" s="27"/>
      <c r="L25" s="27"/>
      <c r="M25" s="27"/>
    </row>
    <row r="26" spans="1:31" x14ac:dyDescent="0.2">
      <c r="A26" s="14"/>
      <c r="B26" s="14"/>
      <c r="C26" s="14"/>
      <c r="D26" s="14"/>
      <c r="E26" s="14"/>
      <c r="F26" s="14"/>
      <c r="G26" s="14"/>
      <c r="H26" s="32"/>
      <c r="I26" s="31"/>
      <c r="J26" s="31"/>
      <c r="K26" s="31"/>
      <c r="L26" s="31"/>
      <c r="M26" s="31"/>
    </row>
    <row r="27" spans="1:31" x14ac:dyDescent="0.2">
      <c r="A27" s="12"/>
      <c r="B27" s="12" t="s">
        <v>67</v>
      </c>
      <c r="C27" s="12" t="s">
        <v>32</v>
      </c>
      <c r="D27" s="12" t="s">
        <v>20</v>
      </c>
      <c r="E27" s="12" t="s">
        <v>115</v>
      </c>
      <c r="F27" s="12" t="s">
        <v>118</v>
      </c>
      <c r="G27" s="12" t="s">
        <v>119</v>
      </c>
      <c r="H27" s="32"/>
      <c r="I27" s="31"/>
      <c r="J27" s="31"/>
      <c r="K27" s="31"/>
      <c r="L27" s="31"/>
      <c r="M27" s="31"/>
    </row>
    <row r="28" spans="1:31" x14ac:dyDescent="0.2">
      <c r="A28" s="11" t="s">
        <v>116</v>
      </c>
      <c r="B28" s="35">
        <f t="shared" ref="B28:F33" si="2">B6+B17</f>
        <v>24</v>
      </c>
      <c r="C28" s="12">
        <f t="shared" si="2"/>
        <v>60</v>
      </c>
      <c r="D28" s="11">
        <f t="shared" si="2"/>
        <v>27</v>
      </c>
      <c r="E28" s="11">
        <f t="shared" si="2"/>
        <v>15</v>
      </c>
      <c r="F28" s="12">
        <f t="shared" si="2"/>
        <v>0</v>
      </c>
      <c r="G28" s="12">
        <f t="shared" ref="G28:G33" si="3">SUM(B28:F28)</f>
        <v>126</v>
      </c>
      <c r="H28" s="32"/>
      <c r="I28" s="31"/>
      <c r="J28" s="31"/>
      <c r="K28" s="31"/>
      <c r="L28" s="31"/>
      <c r="M28" s="31"/>
    </row>
    <row r="29" spans="1:31" x14ac:dyDescent="0.2">
      <c r="A29" s="11" t="s">
        <v>30</v>
      </c>
      <c r="B29" s="35">
        <f t="shared" si="2"/>
        <v>24</v>
      </c>
      <c r="C29" s="12">
        <f t="shared" si="2"/>
        <v>60</v>
      </c>
      <c r="D29" s="11">
        <f t="shared" si="2"/>
        <v>12</v>
      </c>
      <c r="E29" s="11">
        <f t="shared" si="2"/>
        <v>0</v>
      </c>
      <c r="F29" s="12">
        <f t="shared" si="2"/>
        <v>0</v>
      </c>
      <c r="G29" s="11">
        <f t="shared" si="3"/>
        <v>96</v>
      </c>
      <c r="H29" s="32"/>
      <c r="I29" s="31"/>
      <c r="J29" s="31"/>
      <c r="K29" s="31"/>
      <c r="L29" s="31"/>
      <c r="M29" s="31"/>
    </row>
    <row r="30" spans="1:31" x14ac:dyDescent="0.2">
      <c r="A30" s="11" t="s">
        <v>191</v>
      </c>
      <c r="B30" s="35">
        <f t="shared" si="2"/>
        <v>0</v>
      </c>
      <c r="C30" s="12">
        <f t="shared" si="2"/>
        <v>0</v>
      </c>
      <c r="D30" s="11">
        <f t="shared" si="2"/>
        <v>0</v>
      </c>
      <c r="E30" s="11">
        <f t="shared" si="2"/>
        <v>0</v>
      </c>
      <c r="F30" s="12">
        <f t="shared" si="2"/>
        <v>0</v>
      </c>
      <c r="G30" s="19">
        <f t="shared" si="3"/>
        <v>0</v>
      </c>
      <c r="H30" s="32"/>
      <c r="I30" s="31"/>
      <c r="J30" s="31"/>
      <c r="K30" s="31"/>
      <c r="L30" s="31"/>
      <c r="M30" s="31"/>
    </row>
    <row r="31" spans="1:31" x14ac:dyDescent="0.2">
      <c r="A31" s="11" t="s">
        <v>123</v>
      </c>
      <c r="B31" s="35">
        <f t="shared" si="2"/>
        <v>0</v>
      </c>
      <c r="C31" s="12">
        <f t="shared" si="2"/>
        <v>0</v>
      </c>
      <c r="D31" s="11">
        <f t="shared" si="2"/>
        <v>15</v>
      </c>
      <c r="E31" s="11">
        <f t="shared" si="2"/>
        <v>0</v>
      </c>
      <c r="F31" s="12">
        <f t="shared" si="2"/>
        <v>0</v>
      </c>
      <c r="G31" s="19">
        <f t="shared" si="3"/>
        <v>15</v>
      </c>
      <c r="H31" s="32"/>
      <c r="I31" s="31"/>
      <c r="J31" s="31"/>
      <c r="K31" s="31"/>
      <c r="L31" s="31"/>
      <c r="M31" s="31"/>
    </row>
    <row r="32" spans="1:31" x14ac:dyDescent="0.2">
      <c r="A32" s="11" t="s">
        <v>117</v>
      </c>
      <c r="B32" s="35">
        <f t="shared" si="2"/>
        <v>24</v>
      </c>
      <c r="C32" s="12">
        <f t="shared" si="2"/>
        <v>0</v>
      </c>
      <c r="D32" s="11">
        <f t="shared" si="2"/>
        <v>0</v>
      </c>
      <c r="E32" s="11">
        <f t="shared" si="2"/>
        <v>0</v>
      </c>
      <c r="F32" s="12">
        <f t="shared" si="2"/>
        <v>6</v>
      </c>
      <c r="G32" s="11">
        <f t="shared" si="3"/>
        <v>30</v>
      </c>
      <c r="H32" s="31"/>
      <c r="I32" s="31"/>
      <c r="J32" s="31"/>
      <c r="K32" s="31"/>
      <c r="L32" s="31"/>
    </row>
    <row r="33" spans="1:12" x14ac:dyDescent="0.2">
      <c r="A33" s="11" t="s">
        <v>120</v>
      </c>
      <c r="B33" s="35">
        <f t="shared" si="2"/>
        <v>0</v>
      </c>
      <c r="C33" s="12">
        <f t="shared" si="2"/>
        <v>0</v>
      </c>
      <c r="D33" s="11">
        <f t="shared" si="2"/>
        <v>0</v>
      </c>
      <c r="E33" s="11">
        <f t="shared" si="2"/>
        <v>6</v>
      </c>
      <c r="F33" s="12">
        <f t="shared" si="2"/>
        <v>0</v>
      </c>
      <c r="G33" s="11">
        <f t="shared" si="3"/>
        <v>6</v>
      </c>
      <c r="H33" s="31"/>
      <c r="I33" s="31"/>
      <c r="J33" s="31"/>
      <c r="K33" s="31"/>
      <c r="L33" s="31"/>
    </row>
    <row r="34" spans="1:12" x14ac:dyDescent="0.2">
      <c r="A34" s="29"/>
      <c r="B34" s="30"/>
      <c r="C34" s="31"/>
      <c r="D34" s="32"/>
      <c r="E34" s="31"/>
      <c r="F34" s="31"/>
      <c r="G34" s="32"/>
      <c r="H34" s="31"/>
      <c r="I34" s="31"/>
      <c r="J34" s="31"/>
      <c r="K34" s="31"/>
      <c r="L34" s="31"/>
    </row>
    <row r="35" spans="1:12" x14ac:dyDescent="0.2">
      <c r="A35" s="29"/>
      <c r="B35" s="30"/>
      <c r="C35" s="31"/>
      <c r="D35" s="32"/>
      <c r="E35" s="31"/>
      <c r="F35" s="31"/>
      <c r="G35" s="32"/>
      <c r="H35" s="31"/>
      <c r="I35" s="31"/>
      <c r="J35" s="31"/>
      <c r="K35" s="31"/>
      <c r="L35" s="31"/>
    </row>
    <row r="36" spans="1:12" x14ac:dyDescent="0.2">
      <c r="A36" s="11"/>
      <c r="B36" s="11" t="s">
        <v>67</v>
      </c>
      <c r="C36" s="11" t="s">
        <v>32</v>
      </c>
      <c r="D36" s="11" t="s">
        <v>20</v>
      </c>
      <c r="E36" s="11"/>
      <c r="F36" s="11"/>
      <c r="G36" s="11" t="s">
        <v>471</v>
      </c>
      <c r="H36" s="11" t="s">
        <v>472</v>
      </c>
      <c r="I36" s="31"/>
      <c r="J36" s="31"/>
      <c r="K36" s="31"/>
      <c r="L36" s="31"/>
    </row>
    <row r="37" spans="1:12" x14ac:dyDescent="0.2">
      <c r="A37" s="11" t="s">
        <v>475</v>
      </c>
      <c r="B37" s="11">
        <f>B28-B31</f>
        <v>24</v>
      </c>
      <c r="C37" s="11">
        <f>C28-C31</f>
        <v>60</v>
      </c>
      <c r="D37" s="11">
        <f>D28-D31</f>
        <v>12</v>
      </c>
      <c r="E37" s="11"/>
      <c r="F37" s="11"/>
      <c r="G37" s="11">
        <f>SUM(B37:D37)</f>
        <v>96</v>
      </c>
      <c r="H37" s="107">
        <f>G37/G28</f>
        <v>0.76190476190476186</v>
      </c>
      <c r="I37" s="31"/>
      <c r="J37" s="31"/>
      <c r="K37" s="31"/>
      <c r="L37" s="31"/>
    </row>
    <row r="38" spans="1:12" x14ac:dyDescent="0.2">
      <c r="A38" s="108" t="s">
        <v>473</v>
      </c>
      <c r="B38" s="109"/>
      <c r="C38" s="109"/>
      <c r="D38" s="109"/>
      <c r="E38" s="109"/>
      <c r="F38" s="110"/>
      <c r="G38" s="11">
        <f>E28+F28+G31</f>
        <v>30</v>
      </c>
      <c r="H38" s="107">
        <f>G38/G28</f>
        <v>0.23809523809523808</v>
      </c>
      <c r="I38" s="31"/>
      <c r="J38" s="31"/>
      <c r="K38" s="31"/>
      <c r="L38" s="31"/>
    </row>
    <row r="39" spans="1:12" x14ac:dyDescent="0.2">
      <c r="A39" s="11" t="s">
        <v>476</v>
      </c>
      <c r="B39" s="111">
        <f>B37/G37</f>
        <v>0.25</v>
      </c>
      <c r="C39" s="111">
        <f>C37/G37</f>
        <v>0.625</v>
      </c>
      <c r="D39" s="111">
        <f>D37/G37</f>
        <v>0.125</v>
      </c>
      <c r="E39" s="111"/>
      <c r="F39" s="111"/>
      <c r="G39" s="111"/>
      <c r="H39" s="111"/>
      <c r="I39" s="31"/>
      <c r="J39" s="31"/>
      <c r="K39" s="31"/>
      <c r="L39" s="31"/>
    </row>
    <row r="40" spans="1:12" x14ac:dyDescent="0.2">
      <c r="A40" s="29"/>
      <c r="B40" s="30"/>
      <c r="C40" s="31"/>
      <c r="D40" s="32"/>
      <c r="E40" s="31"/>
      <c r="F40" s="31"/>
      <c r="G40" s="32"/>
      <c r="H40" s="31"/>
      <c r="I40" s="31"/>
      <c r="J40" s="31"/>
      <c r="K40" s="31"/>
      <c r="L40" s="31"/>
    </row>
    <row r="41" spans="1:12" x14ac:dyDescent="0.2">
      <c r="A41" s="29"/>
      <c r="B41" s="30"/>
      <c r="C41" s="31"/>
      <c r="D41" s="32"/>
      <c r="E41" s="31"/>
      <c r="F41" s="31"/>
      <c r="G41" s="32"/>
      <c r="H41" s="31"/>
      <c r="I41" s="31"/>
      <c r="J41" s="31"/>
      <c r="K41" s="31"/>
      <c r="L41" s="31"/>
    </row>
    <row r="42" spans="1:12" x14ac:dyDescent="0.2">
      <c r="A42" s="29"/>
      <c r="B42" s="30"/>
      <c r="C42" s="31"/>
      <c r="D42" s="32"/>
      <c r="E42" s="31"/>
      <c r="F42" s="31"/>
      <c r="G42" s="32"/>
      <c r="H42" s="31"/>
      <c r="I42" s="31"/>
      <c r="J42" s="31"/>
      <c r="K42" s="31"/>
      <c r="L42" s="31"/>
    </row>
    <row r="43" spans="1:12" x14ac:dyDescent="0.2">
      <c r="A43" s="29"/>
      <c r="B43" s="30"/>
      <c r="C43" s="31"/>
      <c r="D43" s="32"/>
      <c r="E43" s="31"/>
      <c r="F43" s="31"/>
      <c r="G43" s="32"/>
      <c r="H43" s="31"/>
      <c r="I43" s="31"/>
      <c r="J43" s="31"/>
      <c r="K43" s="31"/>
      <c r="L43" s="31"/>
    </row>
    <row r="44" spans="1:12" x14ac:dyDescent="0.2">
      <c r="A44" s="29"/>
      <c r="B44" s="30"/>
      <c r="C44" s="31"/>
      <c r="D44" s="32"/>
      <c r="E44" s="31"/>
      <c r="F44" s="31"/>
      <c r="G44" s="32"/>
      <c r="H44" s="31"/>
      <c r="I44" s="31"/>
      <c r="J44" s="31"/>
      <c r="K44" s="31"/>
      <c r="L44" s="31"/>
    </row>
    <row r="45" spans="1:12" x14ac:dyDescent="0.2">
      <c r="A45" s="29"/>
      <c r="B45" s="30"/>
      <c r="C45" s="31"/>
      <c r="D45" s="32"/>
      <c r="E45" s="31"/>
      <c r="F45" s="31"/>
      <c r="G45" s="32"/>
      <c r="H45" s="31"/>
      <c r="I45" s="31"/>
      <c r="J45" s="31"/>
      <c r="K45" s="31"/>
      <c r="L45" s="31"/>
    </row>
    <row r="46" spans="1:12" x14ac:dyDescent="0.2">
      <c r="A46" s="29"/>
      <c r="B46" s="30"/>
      <c r="C46" s="31"/>
      <c r="D46" s="32"/>
      <c r="E46" s="31"/>
      <c r="F46" s="31"/>
      <c r="G46" s="32"/>
      <c r="H46" s="31"/>
      <c r="I46" s="31"/>
      <c r="J46" s="31"/>
      <c r="K46" s="31"/>
      <c r="L46" s="31"/>
    </row>
    <row r="47" spans="1:12" x14ac:dyDescent="0.2">
      <c r="A47" s="29"/>
      <c r="B47" s="30"/>
      <c r="C47" s="29"/>
      <c r="D47" s="30"/>
      <c r="E47" s="29"/>
      <c r="F47" s="29"/>
      <c r="G47" s="30"/>
      <c r="H47" s="29"/>
      <c r="I47" s="29"/>
      <c r="J47" s="29"/>
      <c r="K47" s="29"/>
      <c r="L47" s="29"/>
    </row>
  </sheetData>
  <mergeCells count="2">
    <mergeCell ref="A1:L1"/>
    <mergeCell ref="A2:J2"/>
  </mergeCells>
  <pageMargins left="0.7" right="0.7" top="0.75" bottom="0.75" header="0.3" footer="0.3"/>
  <pageSetup paperSize="9" scale="73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"/>
  <sheetViews>
    <sheetView workbookViewId="0">
      <selection activeCell="F11" sqref="F11"/>
    </sheetView>
  </sheetViews>
  <sheetFormatPr defaultRowHeight="15" x14ac:dyDescent="0.25"/>
  <cols>
    <col min="1" max="1" width="10.85546875" bestFit="1" customWidth="1"/>
    <col min="2" max="2" width="45.85546875" style="50" customWidth="1"/>
    <col min="3" max="3" width="6.42578125" customWidth="1"/>
    <col min="5" max="5" width="9.5703125" customWidth="1"/>
    <col min="6" max="6" width="10.7109375" customWidth="1"/>
    <col min="8" max="8" width="18.7109375" customWidth="1"/>
    <col min="10" max="10" width="6" customWidth="1"/>
    <col min="11" max="11" width="8" customWidth="1"/>
    <col min="12" max="12" width="4.42578125" bestFit="1" customWidth="1"/>
  </cols>
  <sheetData>
    <row r="1" spans="1:13" ht="23.25" x14ac:dyDescent="0.35">
      <c r="A1" s="121" t="s">
        <v>418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97"/>
    </row>
    <row r="2" spans="1:13" ht="18" x14ac:dyDescent="0.25">
      <c r="A2" s="122" t="s">
        <v>174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98"/>
    </row>
    <row r="3" spans="1:13" ht="23.25" x14ac:dyDescent="0.25">
      <c r="A3" s="3" t="s">
        <v>2</v>
      </c>
      <c r="B3" s="4" t="s">
        <v>3</v>
      </c>
      <c r="C3" s="5" t="s">
        <v>4</v>
      </c>
      <c r="D3" s="6" t="s">
        <v>126</v>
      </c>
      <c r="E3" s="6" t="s">
        <v>6</v>
      </c>
      <c r="F3" s="6" t="s">
        <v>7</v>
      </c>
      <c r="G3" s="6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46"/>
    </row>
    <row r="4" spans="1:13" x14ac:dyDescent="0.25">
      <c r="A4" s="9" t="s">
        <v>83</v>
      </c>
      <c r="B4" s="18" t="s">
        <v>419</v>
      </c>
      <c r="C4" s="19" t="s">
        <v>63</v>
      </c>
      <c r="D4" s="19" t="s">
        <v>26</v>
      </c>
      <c r="E4" s="19">
        <v>6</v>
      </c>
      <c r="F4" s="19">
        <v>6</v>
      </c>
      <c r="G4" s="19"/>
      <c r="H4" s="19" t="s">
        <v>420</v>
      </c>
      <c r="I4" s="19"/>
      <c r="J4" s="19" t="s">
        <v>32</v>
      </c>
      <c r="K4" s="19" t="s">
        <v>57</v>
      </c>
      <c r="L4" s="19" t="s">
        <v>58</v>
      </c>
      <c r="M4" s="46"/>
    </row>
    <row r="5" spans="1:13" x14ac:dyDescent="0.25">
      <c r="A5" s="9" t="s">
        <v>187</v>
      </c>
      <c r="B5" s="18" t="s">
        <v>421</v>
      </c>
      <c r="C5" s="19" t="s">
        <v>63</v>
      </c>
      <c r="D5" s="19" t="s">
        <v>422</v>
      </c>
      <c r="E5" s="19">
        <v>12</v>
      </c>
      <c r="F5" s="19">
        <v>6</v>
      </c>
      <c r="G5" s="19"/>
      <c r="H5" s="19" t="s">
        <v>423</v>
      </c>
      <c r="I5" s="19"/>
      <c r="J5" s="19" t="s">
        <v>20</v>
      </c>
      <c r="K5" s="19" t="s">
        <v>57</v>
      </c>
      <c r="L5" s="19" t="s">
        <v>58</v>
      </c>
      <c r="M5" s="99"/>
    </row>
    <row r="6" spans="1:13" x14ac:dyDescent="0.25">
      <c r="A6" s="9" t="s">
        <v>75</v>
      </c>
      <c r="B6" s="18" t="s">
        <v>424</v>
      </c>
      <c r="C6" s="19" t="s">
        <v>63</v>
      </c>
      <c r="D6" s="19" t="s">
        <v>26</v>
      </c>
      <c r="E6" s="19">
        <v>9</v>
      </c>
      <c r="F6" s="19">
        <v>9</v>
      </c>
      <c r="G6" s="19"/>
      <c r="H6" s="19" t="s">
        <v>425</v>
      </c>
      <c r="I6" s="19"/>
      <c r="J6" s="19" t="s">
        <v>32</v>
      </c>
      <c r="K6" s="19" t="s">
        <v>57</v>
      </c>
      <c r="L6" s="19" t="s">
        <v>58</v>
      </c>
      <c r="M6" s="46"/>
    </row>
    <row r="7" spans="1:13" ht="24.75" x14ac:dyDescent="0.25">
      <c r="A7" s="9" t="s">
        <v>28</v>
      </c>
      <c r="B7" s="18" t="s">
        <v>426</v>
      </c>
      <c r="C7" s="19" t="s">
        <v>25</v>
      </c>
      <c r="D7" s="19" t="s">
        <v>26</v>
      </c>
      <c r="E7" s="19">
        <v>12</v>
      </c>
      <c r="F7" s="19">
        <v>6</v>
      </c>
      <c r="G7" s="19"/>
      <c r="H7" s="19" t="s">
        <v>427</v>
      </c>
      <c r="I7" s="19"/>
      <c r="J7" s="19"/>
      <c r="K7" s="19" t="s">
        <v>57</v>
      </c>
      <c r="L7" s="19" t="s">
        <v>58</v>
      </c>
      <c r="M7" s="46"/>
    </row>
    <row r="8" spans="1:13" x14ac:dyDescent="0.25">
      <c r="A8" s="9" t="s">
        <v>428</v>
      </c>
      <c r="B8" s="18" t="s">
        <v>429</v>
      </c>
      <c r="C8" s="19" t="s">
        <v>45</v>
      </c>
      <c r="D8" s="19" t="s">
        <v>26</v>
      </c>
      <c r="E8" s="19">
        <v>3</v>
      </c>
      <c r="F8" s="19">
        <v>3</v>
      </c>
      <c r="G8" s="19"/>
      <c r="H8" s="19" t="s">
        <v>276</v>
      </c>
      <c r="I8" s="19"/>
      <c r="J8" s="19"/>
      <c r="K8" s="19" t="s">
        <v>43</v>
      </c>
      <c r="L8" s="19" t="s">
        <v>58</v>
      </c>
      <c r="M8" s="46"/>
    </row>
    <row r="9" spans="1:13" x14ac:dyDescent="0.25">
      <c r="A9" s="9" t="s">
        <v>61</v>
      </c>
      <c r="B9" s="18" t="s">
        <v>430</v>
      </c>
      <c r="C9" s="19" t="s">
        <v>25</v>
      </c>
      <c r="D9" s="19" t="s">
        <v>26</v>
      </c>
      <c r="E9" s="19">
        <v>6</v>
      </c>
      <c r="F9" s="19">
        <v>6</v>
      </c>
      <c r="G9" s="19"/>
      <c r="H9" s="100" t="s">
        <v>431</v>
      </c>
      <c r="I9" s="19"/>
      <c r="J9" s="19"/>
      <c r="K9" s="19" t="s">
        <v>43</v>
      </c>
      <c r="L9" s="19" t="s">
        <v>58</v>
      </c>
      <c r="M9" s="46"/>
    </row>
    <row r="10" spans="1:13" x14ac:dyDescent="0.25">
      <c r="A10" s="9" t="s">
        <v>187</v>
      </c>
      <c r="B10" s="18" t="s">
        <v>432</v>
      </c>
      <c r="C10" s="19" t="s">
        <v>63</v>
      </c>
      <c r="D10" s="19" t="s">
        <v>26</v>
      </c>
      <c r="E10" s="19">
        <v>12</v>
      </c>
      <c r="F10" s="19">
        <v>6</v>
      </c>
      <c r="G10" s="19"/>
      <c r="H10" s="19" t="s">
        <v>433</v>
      </c>
      <c r="I10" s="19"/>
      <c r="J10" s="19" t="s">
        <v>32</v>
      </c>
      <c r="K10" s="19" t="s">
        <v>43</v>
      </c>
      <c r="L10" s="19" t="s">
        <v>58</v>
      </c>
      <c r="M10" s="46"/>
    </row>
    <row r="11" spans="1:13" ht="24.75" x14ac:dyDescent="0.25">
      <c r="A11" s="9" t="s">
        <v>28</v>
      </c>
      <c r="B11" s="18" t="s">
        <v>434</v>
      </c>
      <c r="C11" s="19" t="s">
        <v>25</v>
      </c>
      <c r="D11" s="19" t="s">
        <v>26</v>
      </c>
      <c r="E11" s="19">
        <v>12</v>
      </c>
      <c r="F11" s="19">
        <v>6</v>
      </c>
      <c r="G11" s="19"/>
      <c r="H11" s="19" t="s">
        <v>427</v>
      </c>
      <c r="I11" s="19"/>
      <c r="J11" s="19"/>
      <c r="K11" s="19" t="s">
        <v>43</v>
      </c>
      <c r="L11" s="19" t="s">
        <v>58</v>
      </c>
      <c r="M11" s="46"/>
    </row>
    <row r="12" spans="1:13" x14ac:dyDescent="0.25">
      <c r="A12" s="87"/>
      <c r="B12" s="88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46"/>
    </row>
    <row r="13" spans="1:13" x14ac:dyDescent="0.25">
      <c r="A13" s="46"/>
      <c r="B13" s="101"/>
      <c r="C13" s="102"/>
      <c r="D13" s="102"/>
      <c r="E13" s="102"/>
      <c r="F13" s="102">
        <f>SUM(F4:F11)</f>
        <v>48</v>
      </c>
      <c r="G13" s="102"/>
      <c r="H13" s="102"/>
      <c r="I13" s="102"/>
      <c r="J13" s="102"/>
      <c r="K13" s="102"/>
      <c r="L13" s="102"/>
    </row>
    <row r="14" spans="1:13" x14ac:dyDescent="0.25">
      <c r="A14" s="29" t="s">
        <v>109</v>
      </c>
      <c r="B14" s="30"/>
      <c r="C14" s="51"/>
      <c r="D14" s="51"/>
      <c r="E14" s="51"/>
      <c r="F14" s="51"/>
      <c r="G14" s="51"/>
      <c r="H14" s="51"/>
      <c r="I14" s="51"/>
      <c r="J14" s="51"/>
      <c r="K14" s="51"/>
      <c r="L14" s="51"/>
    </row>
    <row r="15" spans="1:13" x14ac:dyDescent="0.25">
      <c r="A15" s="29" t="s">
        <v>110</v>
      </c>
      <c r="B15" s="30"/>
      <c r="C15" s="51"/>
      <c r="D15" s="51"/>
      <c r="E15" s="51"/>
      <c r="F15" s="51"/>
      <c r="G15" s="51"/>
      <c r="H15" s="51"/>
      <c r="I15" s="51"/>
      <c r="J15" s="51"/>
      <c r="K15" s="51"/>
      <c r="L15" s="51"/>
    </row>
    <row r="16" spans="1:13" x14ac:dyDescent="0.25">
      <c r="A16" s="29" t="s">
        <v>111</v>
      </c>
      <c r="B16" s="30"/>
      <c r="C16" s="51"/>
      <c r="D16" s="51"/>
      <c r="E16" s="51"/>
      <c r="F16" s="51"/>
      <c r="G16" s="51"/>
      <c r="H16" s="51"/>
      <c r="I16" s="51"/>
      <c r="J16" s="51"/>
      <c r="K16" s="51"/>
      <c r="L16" s="51"/>
    </row>
    <row r="17" spans="1:12" x14ac:dyDescent="0.25">
      <c r="A17" s="29" t="s">
        <v>112</v>
      </c>
      <c r="B17" s="30"/>
      <c r="C17" s="51"/>
      <c r="D17" s="51"/>
      <c r="E17" s="51"/>
      <c r="F17" s="51"/>
      <c r="G17" s="51"/>
      <c r="H17" s="51"/>
      <c r="I17" s="51"/>
      <c r="J17" s="51"/>
      <c r="K17" s="51"/>
      <c r="L17" s="51"/>
    </row>
    <row r="18" spans="1:12" x14ac:dyDescent="0.25">
      <c r="A18" s="29" t="s">
        <v>113</v>
      </c>
      <c r="B18" s="30"/>
      <c r="C18" s="51"/>
      <c r="D18" s="51"/>
      <c r="E18" s="51"/>
      <c r="F18" s="51"/>
      <c r="G18" s="51"/>
      <c r="H18" s="51"/>
      <c r="I18" s="51"/>
      <c r="J18" s="51"/>
      <c r="K18" s="51"/>
      <c r="L18" s="51"/>
    </row>
    <row r="19" spans="1:12" x14ac:dyDescent="0.25">
      <c r="A19" s="29" t="s">
        <v>114</v>
      </c>
      <c r="B19" s="30"/>
    </row>
  </sheetData>
  <mergeCells count="2">
    <mergeCell ref="A1:L1"/>
    <mergeCell ref="A2:L2"/>
  </mergeCells>
  <pageMargins left="0.7" right="0.7" top="0.75" bottom="0.75" header="0.3" footer="0.3"/>
  <pageSetup paperSize="9" scale="83" fitToHeight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2"/>
  <sheetViews>
    <sheetView workbookViewId="0">
      <selection activeCell="D19" sqref="D19"/>
    </sheetView>
  </sheetViews>
  <sheetFormatPr defaultRowHeight="14.25" x14ac:dyDescent="0.2"/>
  <cols>
    <col min="1" max="1" width="9.7109375" style="15" customWidth="1"/>
    <col min="2" max="2" width="14.28515625" style="33" customWidth="1"/>
    <col min="3" max="3" width="12.5703125" style="15" customWidth="1"/>
    <col min="4" max="4" width="11.7109375" style="33" customWidth="1"/>
    <col min="5" max="5" width="12.7109375" style="15" customWidth="1"/>
    <col min="6" max="6" width="9.42578125" style="15" customWidth="1"/>
    <col min="7" max="7" width="13.85546875" style="33" bestFit="1" customWidth="1"/>
    <col min="8" max="8" width="14.42578125" style="15" customWidth="1"/>
    <col min="9" max="9" width="8.28515625" style="15" bestFit="1" customWidth="1"/>
    <col min="10" max="10" width="7" style="15" bestFit="1" customWidth="1"/>
    <col min="11" max="11" width="7.5703125" style="15" customWidth="1"/>
    <col min="12" max="12" width="11.42578125" style="15" customWidth="1"/>
    <col min="13" max="16384" width="9.140625" style="15"/>
  </cols>
  <sheetData>
    <row r="1" spans="1:31" s="1" customFormat="1" ht="23.25" x14ac:dyDescent="0.35">
      <c r="A1" s="121" t="s">
        <v>418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41"/>
    </row>
    <row r="2" spans="1:31" s="2" customFormat="1" ht="20.25" x14ac:dyDescent="0.3">
      <c r="A2" s="116" t="s">
        <v>124</v>
      </c>
      <c r="B2" s="116"/>
      <c r="C2" s="116"/>
      <c r="D2" s="116"/>
      <c r="E2" s="116"/>
      <c r="F2" s="116"/>
      <c r="G2" s="116"/>
      <c r="H2" s="116"/>
      <c r="I2" s="116"/>
      <c r="J2" s="116"/>
      <c r="K2" s="42"/>
      <c r="L2" s="42"/>
    </row>
    <row r="3" spans="1:31" s="8" customFormat="1" ht="22.5" customHeight="1" x14ac:dyDescent="0.3">
      <c r="D3" s="42"/>
    </row>
    <row r="4" spans="1:31" s="13" customFormat="1" x14ac:dyDescent="0.2">
      <c r="A4" s="25"/>
      <c r="M4" s="14"/>
      <c r="N4" s="14"/>
    </row>
    <row r="5" spans="1:31" ht="20.25" x14ac:dyDescent="0.3">
      <c r="A5" s="14"/>
      <c r="B5" s="14"/>
      <c r="C5" s="14"/>
      <c r="D5" s="42" t="s">
        <v>121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</row>
    <row r="6" spans="1:31" x14ac:dyDescent="0.2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</row>
    <row r="7" spans="1:31" x14ac:dyDescent="0.2">
      <c r="A7" s="12"/>
      <c r="B7" s="12" t="s">
        <v>67</v>
      </c>
      <c r="C7" s="12" t="s">
        <v>32</v>
      </c>
      <c r="D7" s="12" t="s">
        <v>20</v>
      </c>
      <c r="E7" s="12" t="s">
        <v>115</v>
      </c>
      <c r="F7" s="12" t="s">
        <v>118</v>
      </c>
      <c r="G7" s="12" t="s">
        <v>119</v>
      </c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</row>
    <row r="8" spans="1:31" x14ac:dyDescent="0.2">
      <c r="A8" s="11" t="s">
        <v>116</v>
      </c>
      <c r="B8" s="35">
        <v>0</v>
      </c>
      <c r="C8" s="12">
        <v>21</v>
      </c>
      <c r="D8" s="11">
        <v>6</v>
      </c>
      <c r="E8" s="11">
        <v>21</v>
      </c>
      <c r="F8" s="12">
        <v>0</v>
      </c>
      <c r="G8" s="12">
        <f t="shared" ref="G8:G13" si="0">SUM(B8:F8)</f>
        <v>48</v>
      </c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</row>
    <row r="9" spans="1:31" x14ac:dyDescent="0.2">
      <c r="A9" s="11" t="s">
        <v>30</v>
      </c>
      <c r="B9" s="36">
        <v>0</v>
      </c>
      <c r="C9" s="12">
        <v>0</v>
      </c>
      <c r="D9" s="11">
        <v>0</v>
      </c>
      <c r="E9" s="12">
        <v>0</v>
      </c>
      <c r="F9" s="11">
        <v>0</v>
      </c>
      <c r="G9" s="11">
        <f t="shared" si="0"/>
        <v>0</v>
      </c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</row>
    <row r="10" spans="1:31" x14ac:dyDescent="0.2">
      <c r="A10" s="11" t="s">
        <v>17</v>
      </c>
      <c r="B10" s="35">
        <v>0</v>
      </c>
      <c r="C10" s="35">
        <v>0</v>
      </c>
      <c r="D10" s="35">
        <v>0</v>
      </c>
      <c r="E10" s="12">
        <v>0</v>
      </c>
      <c r="F10" s="11">
        <v>0</v>
      </c>
      <c r="G10" s="19">
        <f t="shared" si="0"/>
        <v>0</v>
      </c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</row>
    <row r="11" spans="1:31" x14ac:dyDescent="0.2">
      <c r="A11" s="11" t="s">
        <v>123</v>
      </c>
      <c r="B11" s="35">
        <v>0</v>
      </c>
      <c r="C11" s="35">
        <v>21</v>
      </c>
      <c r="D11" s="35">
        <v>6</v>
      </c>
      <c r="E11" s="12">
        <v>0</v>
      </c>
      <c r="F11" s="11">
        <v>0</v>
      </c>
      <c r="G11" s="19">
        <f t="shared" si="0"/>
        <v>27</v>
      </c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</row>
    <row r="12" spans="1:31" x14ac:dyDescent="0.2">
      <c r="A12" s="11" t="s">
        <v>117</v>
      </c>
      <c r="B12" s="35">
        <v>0</v>
      </c>
      <c r="C12" s="12">
        <v>0</v>
      </c>
      <c r="D12" s="11">
        <v>0</v>
      </c>
      <c r="E12" s="12">
        <v>0</v>
      </c>
      <c r="F12" s="11">
        <v>0</v>
      </c>
      <c r="G12" s="11">
        <f t="shared" si="0"/>
        <v>0</v>
      </c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</row>
    <row r="13" spans="1:31" x14ac:dyDescent="0.2">
      <c r="A13" s="11" t="s">
        <v>120</v>
      </c>
      <c r="B13" s="35">
        <v>0</v>
      </c>
      <c r="C13" s="12">
        <v>0</v>
      </c>
      <c r="D13" s="11">
        <v>0</v>
      </c>
      <c r="E13" s="12">
        <v>0</v>
      </c>
      <c r="F13" s="11">
        <v>0</v>
      </c>
      <c r="G13" s="11">
        <f t="shared" si="0"/>
        <v>0</v>
      </c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</row>
    <row r="14" spans="1:31" x14ac:dyDescent="0.2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</row>
    <row r="15" spans="1:31" ht="9.75" customHeight="1" x14ac:dyDescent="0.2">
      <c r="A15" s="29"/>
      <c r="B15" s="30"/>
      <c r="C15" s="31"/>
      <c r="D15" s="32"/>
      <c r="E15" s="31"/>
      <c r="F15" s="31"/>
      <c r="G15" s="32"/>
      <c r="H15" s="31"/>
      <c r="I15" s="31"/>
      <c r="J15" s="31"/>
      <c r="K15" s="31"/>
      <c r="L15" s="31"/>
    </row>
    <row r="16" spans="1:31" ht="36" x14ac:dyDescent="0.2">
      <c r="A16" s="29"/>
      <c r="B16" s="112" t="s">
        <v>474</v>
      </c>
      <c r="C16" s="31"/>
      <c r="D16" s="32"/>
      <c r="E16" s="31"/>
      <c r="F16" s="31"/>
      <c r="G16" s="32"/>
      <c r="H16" s="31"/>
      <c r="I16" s="31"/>
      <c r="J16" s="31"/>
      <c r="K16" s="31"/>
      <c r="L16" s="31"/>
    </row>
    <row r="17" spans="1:12" x14ac:dyDescent="0.2">
      <c r="A17" s="29"/>
      <c r="B17" s="30"/>
      <c r="C17" s="31"/>
      <c r="D17" s="32"/>
      <c r="E17" s="31"/>
      <c r="F17" s="31"/>
      <c r="G17" s="32"/>
      <c r="H17" s="31"/>
      <c r="I17" s="31"/>
      <c r="J17" s="31"/>
      <c r="K17" s="31"/>
      <c r="L17" s="31"/>
    </row>
    <row r="18" spans="1:12" x14ac:dyDescent="0.2">
      <c r="A18" s="29"/>
      <c r="B18" s="30"/>
      <c r="C18" s="31"/>
      <c r="D18" s="32"/>
      <c r="E18" s="31"/>
      <c r="F18" s="31"/>
      <c r="G18" s="32"/>
      <c r="H18" s="31"/>
      <c r="I18" s="31"/>
      <c r="J18" s="31"/>
      <c r="K18" s="31"/>
      <c r="L18" s="31"/>
    </row>
    <row r="19" spans="1:12" x14ac:dyDescent="0.2">
      <c r="A19" s="29"/>
      <c r="B19" s="30"/>
      <c r="C19" s="31"/>
      <c r="D19" s="32"/>
      <c r="E19" s="31"/>
      <c r="F19" s="31"/>
      <c r="G19" s="32"/>
      <c r="H19" s="31"/>
      <c r="I19" s="31"/>
      <c r="J19" s="31"/>
      <c r="K19" s="31"/>
      <c r="L19" s="31"/>
    </row>
    <row r="20" spans="1:12" x14ac:dyDescent="0.2">
      <c r="A20" s="29"/>
      <c r="B20" s="30"/>
      <c r="C20" s="31"/>
      <c r="D20" s="32"/>
      <c r="E20" s="31"/>
      <c r="F20" s="31"/>
      <c r="G20" s="32"/>
      <c r="H20" s="31"/>
      <c r="I20" s="31"/>
      <c r="J20" s="31"/>
      <c r="K20" s="31"/>
      <c r="L20" s="31"/>
    </row>
    <row r="21" spans="1:12" x14ac:dyDescent="0.2">
      <c r="A21" s="29"/>
      <c r="B21" s="30"/>
      <c r="C21" s="31"/>
      <c r="D21" s="32"/>
      <c r="E21" s="31"/>
      <c r="F21" s="31"/>
      <c r="G21" s="32"/>
      <c r="H21" s="31"/>
      <c r="I21" s="31"/>
      <c r="J21" s="31"/>
      <c r="K21" s="31"/>
      <c r="L21" s="31"/>
    </row>
    <row r="22" spans="1:12" x14ac:dyDescent="0.2">
      <c r="A22" s="29"/>
      <c r="B22" s="30"/>
      <c r="C22" s="29"/>
      <c r="D22" s="30"/>
      <c r="E22" s="29"/>
      <c r="F22" s="29"/>
      <c r="G22" s="30"/>
      <c r="H22" s="29"/>
      <c r="I22" s="29"/>
      <c r="J22" s="29"/>
      <c r="K22" s="29"/>
      <c r="L22" s="29"/>
    </row>
  </sheetData>
  <mergeCells count="2">
    <mergeCell ref="A1:L1"/>
    <mergeCell ref="A2:J2"/>
  </mergeCells>
  <pageMargins left="0.7" right="0.7" top="0.75" bottom="0.75" header="0.3" footer="0.3"/>
  <pageSetup paperSize="9" scale="73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N31"/>
  <sheetViews>
    <sheetView workbookViewId="0">
      <selection activeCell="F24" sqref="F24"/>
    </sheetView>
  </sheetViews>
  <sheetFormatPr defaultRowHeight="15" x14ac:dyDescent="0.25"/>
  <cols>
    <col min="1" max="1" width="10" customWidth="1"/>
    <col min="2" max="2" width="46.42578125" customWidth="1"/>
    <col min="3" max="3" width="5.42578125" customWidth="1"/>
    <col min="4" max="5" width="9" customWidth="1"/>
    <col min="6" max="6" width="12.7109375" customWidth="1"/>
    <col min="7" max="7" width="10.28515625" style="50" customWidth="1"/>
    <col min="8" max="8" width="15.28515625" customWidth="1"/>
    <col min="9" max="9" width="8.28515625" bestFit="1" customWidth="1"/>
    <col min="10" max="10" width="7" bestFit="1" customWidth="1"/>
    <col min="11" max="11" width="6.85546875" customWidth="1"/>
    <col min="12" max="12" width="4.42578125" bestFit="1" customWidth="1"/>
    <col min="13" max="13" width="7.85546875" bestFit="1" customWidth="1"/>
    <col min="14" max="14" width="4.42578125" bestFit="1" customWidth="1"/>
  </cols>
  <sheetData>
    <row r="1" spans="1:14" ht="23.25" x14ac:dyDescent="0.35">
      <c r="A1" s="113" t="s">
        <v>435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"/>
    </row>
    <row r="2" spans="1:14" ht="18" x14ac:dyDescent="0.25">
      <c r="A2" s="43" t="s">
        <v>174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4" ht="34.5" x14ac:dyDescent="0.25">
      <c r="A3" s="3" t="s">
        <v>2</v>
      </c>
      <c r="B3" s="4" t="s">
        <v>3</v>
      </c>
      <c r="C3" s="5" t="s">
        <v>4</v>
      </c>
      <c r="D3" s="6" t="s">
        <v>126</v>
      </c>
      <c r="E3" s="6" t="s">
        <v>6</v>
      </c>
      <c r="F3" s="6" t="s">
        <v>7</v>
      </c>
      <c r="G3" s="6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103"/>
      <c r="N3" s="103"/>
    </row>
    <row r="4" spans="1:14" x14ac:dyDescent="0.25">
      <c r="A4" s="17" t="s">
        <v>75</v>
      </c>
      <c r="B4" s="10" t="s">
        <v>436</v>
      </c>
      <c r="C4" s="48" t="s">
        <v>25</v>
      </c>
      <c r="D4" s="48" t="s">
        <v>30</v>
      </c>
      <c r="E4" s="48">
        <v>6</v>
      </c>
      <c r="F4" s="48">
        <v>6</v>
      </c>
      <c r="G4" s="92" t="s">
        <v>437</v>
      </c>
      <c r="H4" s="48" t="s">
        <v>438</v>
      </c>
      <c r="I4" s="48"/>
      <c r="J4" s="48" t="s">
        <v>32</v>
      </c>
      <c r="K4" s="48" t="s">
        <v>57</v>
      </c>
      <c r="L4" s="48" t="s">
        <v>22</v>
      </c>
      <c r="M4" s="87"/>
      <c r="N4" s="87"/>
    </row>
    <row r="5" spans="1:14" ht="24.75" x14ac:dyDescent="0.25">
      <c r="A5" s="17" t="s">
        <v>40</v>
      </c>
      <c r="B5" s="10" t="s">
        <v>439</v>
      </c>
      <c r="C5" s="48" t="s">
        <v>25</v>
      </c>
      <c r="D5" s="48" t="s">
        <v>30</v>
      </c>
      <c r="E5" s="48">
        <v>9</v>
      </c>
      <c r="F5" s="48">
        <v>3</v>
      </c>
      <c r="G5" s="92" t="s">
        <v>437</v>
      </c>
      <c r="H5" s="48" t="s">
        <v>149</v>
      </c>
      <c r="I5" s="48"/>
      <c r="J5" s="48" t="s">
        <v>32</v>
      </c>
      <c r="K5" s="48" t="s">
        <v>57</v>
      </c>
      <c r="L5" s="48" t="s">
        <v>22</v>
      </c>
      <c r="M5" s="87"/>
      <c r="N5" s="73"/>
    </row>
    <row r="6" spans="1:14" hidden="1" x14ac:dyDescent="0.25">
      <c r="A6" s="17" t="s">
        <v>187</v>
      </c>
      <c r="B6" s="10" t="s">
        <v>440</v>
      </c>
      <c r="C6" s="48" t="s">
        <v>63</v>
      </c>
      <c r="D6" s="48" t="s">
        <v>30</v>
      </c>
      <c r="E6" s="48">
        <v>12</v>
      </c>
      <c r="F6" s="48">
        <v>12</v>
      </c>
      <c r="G6" s="92"/>
      <c r="H6" s="48" t="s">
        <v>189</v>
      </c>
      <c r="I6" s="48"/>
      <c r="J6" s="48" t="s">
        <v>32</v>
      </c>
      <c r="K6" s="48" t="s">
        <v>441</v>
      </c>
      <c r="L6" s="48" t="s">
        <v>58</v>
      </c>
      <c r="M6" s="87"/>
      <c r="N6" s="87"/>
    </row>
    <row r="7" spans="1:14" ht="24" x14ac:dyDescent="0.25">
      <c r="A7" s="17" t="s">
        <v>75</v>
      </c>
      <c r="B7" s="10" t="s">
        <v>442</v>
      </c>
      <c r="C7" s="48" t="s">
        <v>25</v>
      </c>
      <c r="D7" s="48" t="s">
        <v>30</v>
      </c>
      <c r="E7" s="48">
        <v>6</v>
      </c>
      <c r="F7" s="48">
        <v>6</v>
      </c>
      <c r="G7" s="92" t="s">
        <v>443</v>
      </c>
      <c r="H7" s="48" t="s">
        <v>444</v>
      </c>
      <c r="I7" s="48"/>
      <c r="J7" s="48" t="s">
        <v>32</v>
      </c>
      <c r="K7" s="48" t="s">
        <v>43</v>
      </c>
      <c r="L7" s="48" t="s">
        <v>22</v>
      </c>
      <c r="M7" s="87"/>
      <c r="N7" s="87"/>
    </row>
    <row r="8" spans="1:14" hidden="1" x14ac:dyDescent="0.25">
      <c r="A8" s="17" t="s">
        <v>70</v>
      </c>
      <c r="B8" s="10" t="s">
        <v>445</v>
      </c>
      <c r="C8" s="48" t="s">
        <v>63</v>
      </c>
      <c r="D8" s="48" t="s">
        <v>26</v>
      </c>
      <c r="E8" s="48">
        <v>6</v>
      </c>
      <c r="F8" s="48">
        <v>6</v>
      </c>
      <c r="G8" s="92"/>
      <c r="H8" s="92" t="s">
        <v>446</v>
      </c>
      <c r="I8" s="48"/>
      <c r="J8" s="48" t="s">
        <v>32</v>
      </c>
      <c r="K8" s="48" t="s">
        <v>43</v>
      </c>
      <c r="L8" s="48" t="s">
        <v>58</v>
      </c>
      <c r="M8" s="87" t="s">
        <v>447</v>
      </c>
      <c r="N8" s="87"/>
    </row>
    <row r="9" spans="1:14" x14ac:dyDescent="0.25">
      <c r="A9" s="17" t="s">
        <v>33</v>
      </c>
      <c r="B9" s="10" t="s">
        <v>448</v>
      </c>
      <c r="C9" s="48" t="s">
        <v>25</v>
      </c>
      <c r="D9" s="48" t="s">
        <v>30</v>
      </c>
      <c r="E9" s="48">
        <v>6</v>
      </c>
      <c r="F9" s="48">
        <v>6</v>
      </c>
      <c r="G9" s="92"/>
      <c r="H9" s="48" t="s">
        <v>178</v>
      </c>
      <c r="I9" s="48"/>
      <c r="J9" s="48" t="s">
        <v>67</v>
      </c>
      <c r="K9" s="48" t="s">
        <v>57</v>
      </c>
      <c r="L9" s="48" t="s">
        <v>22</v>
      </c>
      <c r="M9" s="87" t="s">
        <v>449</v>
      </c>
      <c r="N9" s="87"/>
    </row>
    <row r="10" spans="1:14" ht="24" x14ac:dyDescent="0.25">
      <c r="A10" s="17" t="s">
        <v>187</v>
      </c>
      <c r="B10" s="10" t="s">
        <v>390</v>
      </c>
      <c r="C10" s="48" t="s">
        <v>63</v>
      </c>
      <c r="D10" s="48" t="s">
        <v>30</v>
      </c>
      <c r="E10" s="48">
        <v>6</v>
      </c>
      <c r="F10" s="48">
        <v>6</v>
      </c>
      <c r="G10" s="92" t="s">
        <v>209</v>
      </c>
      <c r="H10" s="48" t="s">
        <v>392</v>
      </c>
      <c r="I10" s="48"/>
      <c r="J10" s="48" t="s">
        <v>67</v>
      </c>
      <c r="K10" s="48" t="s">
        <v>57</v>
      </c>
      <c r="L10" s="48" t="s">
        <v>22</v>
      </c>
      <c r="M10" s="87"/>
      <c r="N10" s="87"/>
    </row>
    <row r="11" spans="1:14" x14ac:dyDescent="0.25">
      <c r="A11" s="17" t="s">
        <v>70</v>
      </c>
      <c r="B11" s="10" t="s">
        <v>450</v>
      </c>
      <c r="C11" s="48" t="s">
        <v>63</v>
      </c>
      <c r="D11" s="48" t="s">
        <v>30</v>
      </c>
      <c r="E11" s="48">
        <v>12</v>
      </c>
      <c r="F11" s="48">
        <v>12</v>
      </c>
      <c r="G11" s="92" t="s">
        <v>437</v>
      </c>
      <c r="H11" s="48" t="s">
        <v>252</v>
      </c>
      <c r="I11" s="48"/>
      <c r="J11" s="48" t="s">
        <v>67</v>
      </c>
      <c r="K11" s="48" t="s">
        <v>57</v>
      </c>
      <c r="L11" s="48" t="s">
        <v>22</v>
      </c>
      <c r="M11" s="87"/>
      <c r="N11" s="87"/>
    </row>
    <row r="12" spans="1:14" x14ac:dyDescent="0.25">
      <c r="A12" s="17" t="s">
        <v>187</v>
      </c>
      <c r="B12" s="10" t="s">
        <v>451</v>
      </c>
      <c r="C12" s="48" t="s">
        <v>63</v>
      </c>
      <c r="D12" s="48" t="s">
        <v>30</v>
      </c>
      <c r="E12" s="48">
        <v>6</v>
      </c>
      <c r="F12" s="48">
        <v>6</v>
      </c>
      <c r="G12" s="92"/>
      <c r="H12" s="48" t="s">
        <v>392</v>
      </c>
      <c r="I12" s="48"/>
      <c r="J12" s="48" t="s">
        <v>67</v>
      </c>
      <c r="K12" s="48" t="s">
        <v>43</v>
      </c>
      <c r="L12" s="48" t="s">
        <v>22</v>
      </c>
      <c r="M12" s="87" t="s">
        <v>49</v>
      </c>
      <c r="N12" s="87" t="s">
        <v>58</v>
      </c>
    </row>
    <row r="13" spans="1:14" x14ac:dyDescent="0.25">
      <c r="A13" s="17" t="s">
        <v>83</v>
      </c>
      <c r="B13" s="10" t="s">
        <v>452</v>
      </c>
      <c r="C13" s="48" t="s">
        <v>25</v>
      </c>
      <c r="D13" s="48" t="s">
        <v>17</v>
      </c>
      <c r="E13" s="48">
        <v>6</v>
      </c>
      <c r="F13" s="48">
        <v>6</v>
      </c>
      <c r="G13" s="92" t="s">
        <v>437</v>
      </c>
      <c r="H13" s="48" t="s">
        <v>453</v>
      </c>
      <c r="I13" s="48"/>
      <c r="J13" s="48" t="s">
        <v>20</v>
      </c>
      <c r="K13" s="48" t="s">
        <v>43</v>
      </c>
      <c r="L13" s="48" t="s">
        <v>22</v>
      </c>
      <c r="M13" s="87"/>
      <c r="N13" s="87"/>
    </row>
    <row r="14" spans="1:14" ht="24.75" x14ac:dyDescent="0.25">
      <c r="A14" s="104" t="s">
        <v>75</v>
      </c>
      <c r="B14" s="10" t="s">
        <v>325</v>
      </c>
      <c r="C14" s="11" t="s">
        <v>25</v>
      </c>
      <c r="D14" s="11" t="s">
        <v>17</v>
      </c>
      <c r="E14" s="11">
        <v>6</v>
      </c>
      <c r="F14" s="11">
        <v>6</v>
      </c>
      <c r="G14" s="12" t="s">
        <v>454</v>
      </c>
      <c r="H14" s="11" t="s">
        <v>326</v>
      </c>
      <c r="I14" s="11"/>
      <c r="J14" s="11" t="s">
        <v>20</v>
      </c>
      <c r="K14" s="11" t="s">
        <v>43</v>
      </c>
      <c r="L14" s="11" t="s">
        <v>22</v>
      </c>
      <c r="M14" s="87"/>
      <c r="N14" s="87"/>
    </row>
    <row r="15" spans="1:14" ht="24.75" x14ac:dyDescent="0.25">
      <c r="A15" s="17" t="s">
        <v>70</v>
      </c>
      <c r="B15" s="10" t="s">
        <v>455</v>
      </c>
      <c r="C15" s="48" t="s">
        <v>25</v>
      </c>
      <c r="D15" s="48" t="s">
        <v>139</v>
      </c>
      <c r="E15" s="48">
        <v>9</v>
      </c>
      <c r="F15" s="48">
        <v>6</v>
      </c>
      <c r="G15" s="92" t="s">
        <v>437</v>
      </c>
      <c r="H15" s="48" t="s">
        <v>456</v>
      </c>
      <c r="I15" s="48"/>
      <c r="J15" s="48" t="s">
        <v>20</v>
      </c>
      <c r="K15" s="48" t="s">
        <v>43</v>
      </c>
      <c r="L15" s="48" t="s">
        <v>22</v>
      </c>
      <c r="M15" s="87"/>
      <c r="N15" s="87"/>
    </row>
    <row r="16" spans="1:14" hidden="1" x14ac:dyDescent="0.25">
      <c r="A16" s="17" t="s">
        <v>187</v>
      </c>
      <c r="B16" s="10" t="s">
        <v>457</v>
      </c>
      <c r="C16" s="48" t="s">
        <v>63</v>
      </c>
      <c r="D16" s="48" t="s">
        <v>191</v>
      </c>
      <c r="E16" s="48">
        <v>6</v>
      </c>
      <c r="F16" s="48">
        <v>6</v>
      </c>
      <c r="G16" s="92" t="s">
        <v>437</v>
      </c>
      <c r="H16" s="48" t="s">
        <v>392</v>
      </c>
      <c r="I16" s="48"/>
      <c r="J16" s="48" t="s">
        <v>67</v>
      </c>
      <c r="K16" s="48" t="s">
        <v>57</v>
      </c>
      <c r="L16" s="48" t="s">
        <v>58</v>
      </c>
      <c r="M16" s="87"/>
      <c r="N16" s="87"/>
    </row>
    <row r="17" spans="1:14" hidden="1" x14ac:dyDescent="0.25">
      <c r="A17" s="17" t="s">
        <v>70</v>
      </c>
      <c r="B17" s="10" t="s">
        <v>458</v>
      </c>
      <c r="C17" s="48" t="s">
        <v>63</v>
      </c>
      <c r="D17" s="48" t="s">
        <v>17</v>
      </c>
      <c r="E17" s="48">
        <v>6</v>
      </c>
      <c r="F17" s="48">
        <v>6</v>
      </c>
      <c r="G17" s="92"/>
      <c r="H17" s="48" t="s">
        <v>459</v>
      </c>
      <c r="I17" s="48"/>
      <c r="J17" s="48" t="s">
        <v>20</v>
      </c>
      <c r="K17" s="48" t="s">
        <v>57</v>
      </c>
      <c r="L17" s="48" t="s">
        <v>58</v>
      </c>
      <c r="M17" s="87"/>
      <c r="N17" s="87"/>
    </row>
    <row r="18" spans="1:14" x14ac:dyDescent="0.25">
      <c r="A18" s="17" t="s">
        <v>70</v>
      </c>
      <c r="B18" s="10" t="s">
        <v>460</v>
      </c>
      <c r="C18" s="48" t="s">
        <v>45</v>
      </c>
      <c r="D18" s="48" t="s">
        <v>26</v>
      </c>
      <c r="E18" s="48">
        <v>3</v>
      </c>
      <c r="F18" s="48">
        <v>3</v>
      </c>
      <c r="G18" s="92" t="s">
        <v>437</v>
      </c>
      <c r="H18" s="48" t="s">
        <v>461</v>
      </c>
      <c r="I18" s="48"/>
      <c r="J18" s="48"/>
      <c r="K18" s="48" t="s">
        <v>43</v>
      </c>
      <c r="L18" s="48" t="s">
        <v>22</v>
      </c>
      <c r="M18" s="87"/>
      <c r="N18" s="87"/>
    </row>
    <row r="19" spans="1:14" ht="24" hidden="1" x14ac:dyDescent="0.25">
      <c r="A19" s="17" t="s">
        <v>70</v>
      </c>
      <c r="B19" s="10" t="s">
        <v>462</v>
      </c>
      <c r="C19" s="48" t="s">
        <v>63</v>
      </c>
      <c r="D19" s="48" t="s">
        <v>17</v>
      </c>
      <c r="E19" s="48">
        <v>6</v>
      </c>
      <c r="F19" s="48">
        <v>0</v>
      </c>
      <c r="G19" s="92" t="s">
        <v>369</v>
      </c>
      <c r="H19" s="92" t="s">
        <v>294</v>
      </c>
      <c r="I19" s="48"/>
      <c r="J19" s="48" t="s">
        <v>20</v>
      </c>
      <c r="K19" s="48" t="s">
        <v>43</v>
      </c>
      <c r="L19" s="48" t="s">
        <v>58</v>
      </c>
      <c r="M19" s="87"/>
      <c r="N19" s="87"/>
    </row>
    <row r="20" spans="1:14" hidden="1" x14ac:dyDescent="0.25">
      <c r="A20" s="17" t="s">
        <v>463</v>
      </c>
      <c r="B20" s="10" t="s">
        <v>464</v>
      </c>
      <c r="C20" s="48" t="s">
        <v>45</v>
      </c>
      <c r="D20" s="48" t="s">
        <v>26</v>
      </c>
      <c r="E20" s="48">
        <v>3</v>
      </c>
      <c r="F20" s="48">
        <v>3</v>
      </c>
      <c r="G20" s="92"/>
      <c r="H20" s="48" t="s">
        <v>465</v>
      </c>
      <c r="I20" s="48"/>
      <c r="J20" s="48"/>
      <c r="K20" s="48" t="s">
        <v>57</v>
      </c>
      <c r="L20" s="48" t="s">
        <v>58</v>
      </c>
      <c r="M20" s="87"/>
      <c r="N20" s="87"/>
    </row>
    <row r="21" spans="1:14" hidden="1" x14ac:dyDescent="0.25">
      <c r="A21" s="17" t="s">
        <v>70</v>
      </c>
      <c r="B21" s="10" t="s">
        <v>466</v>
      </c>
      <c r="C21" s="48" t="s">
        <v>63</v>
      </c>
      <c r="D21" s="48" t="s">
        <v>26</v>
      </c>
      <c r="E21" s="48">
        <v>6</v>
      </c>
      <c r="F21" s="48">
        <v>6</v>
      </c>
      <c r="G21" s="92"/>
      <c r="H21" s="48" t="s">
        <v>467</v>
      </c>
      <c r="I21" s="48"/>
      <c r="J21" s="48"/>
      <c r="K21" s="48" t="s">
        <v>57</v>
      </c>
      <c r="L21" s="48" t="s">
        <v>58</v>
      </c>
      <c r="M21" s="87"/>
      <c r="N21" s="87"/>
    </row>
    <row r="22" spans="1:14" ht="24" x14ac:dyDescent="0.25">
      <c r="A22" s="17" t="s">
        <v>28</v>
      </c>
      <c r="B22" s="10" t="s">
        <v>468</v>
      </c>
      <c r="C22" s="48" t="s">
        <v>25</v>
      </c>
      <c r="D22" s="92" t="s">
        <v>360</v>
      </c>
      <c r="E22" s="48">
        <v>6</v>
      </c>
      <c r="F22" s="48">
        <v>0</v>
      </c>
      <c r="G22" s="92" t="s">
        <v>469</v>
      </c>
      <c r="H22" s="48" t="s">
        <v>210</v>
      </c>
      <c r="I22" s="48"/>
      <c r="J22" s="48"/>
      <c r="K22" s="48" t="s">
        <v>43</v>
      </c>
      <c r="L22" s="48" t="s">
        <v>22</v>
      </c>
      <c r="M22" s="87"/>
      <c r="N22" s="87"/>
    </row>
    <row r="23" spans="1:14" ht="24.75" hidden="1" x14ac:dyDescent="0.25">
      <c r="A23" s="17" t="s">
        <v>50</v>
      </c>
      <c r="B23" s="10" t="s">
        <v>400</v>
      </c>
      <c r="C23" s="48" t="s">
        <v>25</v>
      </c>
      <c r="D23" s="92" t="s">
        <v>360</v>
      </c>
      <c r="E23" s="48">
        <v>6</v>
      </c>
      <c r="F23" s="48">
        <v>0</v>
      </c>
      <c r="G23" s="92" t="s">
        <v>470</v>
      </c>
      <c r="H23" s="48" t="s">
        <v>402</v>
      </c>
      <c r="I23" s="48"/>
      <c r="J23" s="48"/>
      <c r="K23" s="48" t="s">
        <v>43</v>
      </c>
      <c r="L23" s="48" t="s">
        <v>58</v>
      </c>
      <c r="M23" s="21"/>
      <c r="N23" s="21"/>
    </row>
    <row r="24" spans="1:14" x14ac:dyDescent="0.25">
      <c r="A24" s="29"/>
      <c r="B24" s="30"/>
      <c r="C24" s="105"/>
      <c r="D24" s="105"/>
      <c r="E24" s="105"/>
      <c r="F24" s="105">
        <f>SUM(F4:F23)</f>
        <v>105</v>
      </c>
      <c r="G24" s="106"/>
      <c r="H24" s="105"/>
      <c r="I24" s="105"/>
      <c r="J24" s="105"/>
      <c r="K24" s="105"/>
      <c r="L24" s="105"/>
    </row>
    <row r="25" spans="1:14" x14ac:dyDescent="0.25">
      <c r="F25">
        <f>SUM(F4:F22)</f>
        <v>105</v>
      </c>
    </row>
    <row r="26" spans="1:14" x14ac:dyDescent="0.25">
      <c r="A26" s="29" t="s">
        <v>109</v>
      </c>
      <c r="B26" s="30"/>
    </row>
    <row r="27" spans="1:14" x14ac:dyDescent="0.25">
      <c r="A27" s="29" t="s">
        <v>110</v>
      </c>
      <c r="B27" s="30"/>
    </row>
    <row r="28" spans="1:14" x14ac:dyDescent="0.25">
      <c r="A28" s="29" t="s">
        <v>111</v>
      </c>
      <c r="B28" s="30"/>
    </row>
    <row r="29" spans="1:14" x14ac:dyDescent="0.25">
      <c r="A29" s="29" t="s">
        <v>112</v>
      </c>
      <c r="B29" s="30"/>
    </row>
    <row r="30" spans="1:14" x14ac:dyDescent="0.25">
      <c r="A30" s="29" t="s">
        <v>113</v>
      </c>
      <c r="B30" s="30"/>
    </row>
    <row r="31" spans="1:14" x14ac:dyDescent="0.25">
      <c r="A31" s="29" t="s">
        <v>114</v>
      </c>
      <c r="B31" s="30"/>
    </row>
  </sheetData>
  <autoFilter ref="A3:N31">
    <filterColumn colId="11">
      <filters>
        <filter val="I"/>
      </filters>
    </filterColumn>
    <sortState ref="A6:N31">
      <sortCondition ref="J3:J31"/>
    </sortState>
  </autoFilter>
  <mergeCells count="1">
    <mergeCell ref="A1:L1"/>
  </mergeCells>
  <pageMargins left="0.7" right="0.7" top="0.75" bottom="0.75" header="0.3" footer="0.3"/>
  <pageSetup paperSize="9" scale="7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58"/>
  <sheetViews>
    <sheetView topLeftCell="A10" workbookViewId="0">
      <selection activeCell="C32" sqref="C32"/>
    </sheetView>
  </sheetViews>
  <sheetFormatPr defaultRowHeight="14.25" x14ac:dyDescent="0.2"/>
  <cols>
    <col min="1" max="1" width="9.7109375" style="15" customWidth="1"/>
    <col min="2" max="2" width="14.28515625" style="33" customWidth="1"/>
    <col min="3" max="3" width="12.5703125" style="15" customWidth="1"/>
    <col min="4" max="4" width="11.7109375" style="33" customWidth="1"/>
    <col min="5" max="5" width="12.7109375" style="15" customWidth="1"/>
    <col min="6" max="6" width="9.42578125" style="15" customWidth="1"/>
    <col min="7" max="7" width="13.85546875" style="33" bestFit="1" customWidth="1"/>
    <col min="8" max="8" width="14.42578125" style="15" customWidth="1"/>
    <col min="9" max="9" width="8.28515625" style="15" bestFit="1" customWidth="1"/>
    <col min="10" max="10" width="7" style="15" bestFit="1" customWidth="1"/>
    <col min="11" max="11" width="7.5703125" style="15" customWidth="1"/>
    <col min="12" max="12" width="4.42578125" style="15" customWidth="1"/>
    <col min="13" max="16384" width="9.140625" style="15"/>
  </cols>
  <sheetData>
    <row r="1" spans="1:31" s="1" customFormat="1" ht="23.25" x14ac:dyDescent="0.35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31" s="2" customFormat="1" ht="20.25" x14ac:dyDescent="0.3">
      <c r="A2" s="116" t="s">
        <v>124</v>
      </c>
      <c r="B2" s="116"/>
      <c r="C2" s="116"/>
      <c r="D2" s="116"/>
      <c r="E2" s="116"/>
      <c r="F2" s="116"/>
      <c r="G2" s="116"/>
      <c r="H2" s="116"/>
      <c r="I2" s="116"/>
      <c r="J2" s="116"/>
      <c r="K2" s="34"/>
      <c r="L2" s="34"/>
    </row>
    <row r="3" spans="1:31" s="8" customFormat="1" ht="22.5" customHeight="1" x14ac:dyDescent="0.3">
      <c r="D3" s="34" t="s">
        <v>82</v>
      </c>
    </row>
    <row r="4" spans="1:31" s="13" customFormat="1" x14ac:dyDescent="0.2">
      <c r="A4" s="25"/>
      <c r="M4" s="14"/>
      <c r="N4" s="14"/>
    </row>
    <row r="5" spans="1:31" x14ac:dyDescent="0.2">
      <c r="A5" s="12"/>
      <c r="B5" s="12" t="s">
        <v>67</v>
      </c>
      <c r="C5" s="12" t="s">
        <v>32</v>
      </c>
      <c r="D5" s="12" t="s">
        <v>20</v>
      </c>
      <c r="E5" s="12" t="s">
        <v>115</v>
      </c>
      <c r="F5" s="12" t="s">
        <v>118</v>
      </c>
      <c r="G5" s="12" t="s">
        <v>119</v>
      </c>
      <c r="H5" s="37"/>
      <c r="I5" s="38"/>
      <c r="J5" s="39"/>
      <c r="K5" s="39"/>
      <c r="L5" s="39"/>
      <c r="M5" s="39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</row>
    <row r="6" spans="1:31" s="16" customFormat="1" x14ac:dyDescent="0.2">
      <c r="A6" s="11" t="s">
        <v>116</v>
      </c>
      <c r="B6" s="35">
        <f>B80</f>
        <v>0</v>
      </c>
      <c r="C6" s="12">
        <f>SUM(LIFA!F4:F7)</f>
        <v>27</v>
      </c>
      <c r="D6" s="11">
        <v>15</v>
      </c>
      <c r="E6" s="11">
        <f>SUM(LIFA!F11:F12)</f>
        <v>12</v>
      </c>
      <c r="F6" s="12">
        <v>3</v>
      </c>
      <c r="G6" s="12">
        <f t="shared" ref="G6:G11" si="0">SUM(B6:F6)</f>
        <v>57</v>
      </c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</row>
    <row r="7" spans="1:31" x14ac:dyDescent="0.2">
      <c r="A7" s="11" t="s">
        <v>30</v>
      </c>
      <c r="B7" s="36">
        <v>0</v>
      </c>
      <c r="C7" s="12">
        <f>SUM(LIFA!F4:F7)</f>
        <v>27</v>
      </c>
      <c r="D7" s="35">
        <f>SUM(LIFA!F8:F9)</f>
        <v>12</v>
      </c>
      <c r="E7" s="12"/>
      <c r="F7" s="11"/>
      <c r="G7" s="11">
        <f t="shared" si="0"/>
        <v>39</v>
      </c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</row>
    <row r="8" spans="1:31" s="16" customFormat="1" x14ac:dyDescent="0.2">
      <c r="A8" s="11" t="s">
        <v>191</v>
      </c>
      <c r="B8" s="35">
        <f>B6-B7</f>
        <v>0</v>
      </c>
      <c r="C8" s="35">
        <f>C6-C7</f>
        <v>0</v>
      </c>
      <c r="D8" s="35">
        <v>0</v>
      </c>
      <c r="E8" s="35"/>
      <c r="F8" s="35"/>
      <c r="G8" s="19">
        <f t="shared" si="0"/>
        <v>0</v>
      </c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</row>
    <row r="9" spans="1:31" x14ac:dyDescent="0.2">
      <c r="A9" s="11" t="s">
        <v>123</v>
      </c>
      <c r="B9" s="35"/>
      <c r="C9" s="35"/>
      <c r="D9" s="35">
        <v>3</v>
      </c>
      <c r="E9" s="35"/>
      <c r="F9" s="35"/>
      <c r="G9" s="19">
        <f t="shared" si="0"/>
        <v>3</v>
      </c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</row>
    <row r="10" spans="1:31" x14ac:dyDescent="0.2">
      <c r="A10" s="11" t="s">
        <v>117</v>
      </c>
      <c r="B10" s="35">
        <v>0</v>
      </c>
      <c r="C10" s="12">
        <v>0</v>
      </c>
      <c r="D10" s="11">
        <v>0</v>
      </c>
      <c r="E10" s="11"/>
      <c r="F10" s="11"/>
      <c r="G10" s="11">
        <f t="shared" si="0"/>
        <v>0</v>
      </c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</row>
    <row r="11" spans="1:31" x14ac:dyDescent="0.2">
      <c r="A11" s="11" t="s">
        <v>120</v>
      </c>
      <c r="B11" s="35">
        <v>0</v>
      </c>
      <c r="C11" s="12">
        <v>0</v>
      </c>
      <c r="D11" s="11">
        <v>0</v>
      </c>
      <c r="E11" s="11"/>
      <c r="F11" s="11"/>
      <c r="G11" s="11">
        <f t="shared" si="0"/>
        <v>0</v>
      </c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</row>
    <row r="12" spans="1:31" x14ac:dyDescent="0.2"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</row>
    <row r="13" spans="1:31" s="16" customFormat="1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</row>
    <row r="14" spans="1:31" ht="20.25" x14ac:dyDescent="0.3">
      <c r="A14" s="14"/>
      <c r="B14" s="14"/>
      <c r="C14" s="14"/>
      <c r="D14" s="34" t="s">
        <v>121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</row>
    <row r="15" spans="1:31" x14ac:dyDescent="0.2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</row>
    <row r="16" spans="1:31" x14ac:dyDescent="0.2">
      <c r="A16" s="12"/>
      <c r="B16" s="12" t="s">
        <v>67</v>
      </c>
      <c r="C16" s="12" t="s">
        <v>32</v>
      </c>
      <c r="D16" s="12" t="s">
        <v>20</v>
      </c>
      <c r="E16" s="12" t="s">
        <v>115</v>
      </c>
      <c r="F16" s="12" t="s">
        <v>118</v>
      </c>
      <c r="G16" s="12" t="s">
        <v>119</v>
      </c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</row>
    <row r="17" spans="1:31" x14ac:dyDescent="0.2">
      <c r="A17" s="11" t="s">
        <v>116</v>
      </c>
      <c r="B17" s="35">
        <f>SUM(LIFA!F18:F19)</f>
        <v>12</v>
      </c>
      <c r="C17" s="12">
        <f>SUM(LIFA!F14:F17)</f>
        <v>33</v>
      </c>
      <c r="D17" s="11">
        <v>0</v>
      </c>
      <c r="E17" s="11">
        <f>SUM(LIFA!F20:F21)</f>
        <v>15</v>
      </c>
      <c r="F17" s="12">
        <v>0</v>
      </c>
      <c r="G17" s="12">
        <f t="shared" ref="G17:G22" si="1">SUM(B17:F17)</f>
        <v>60</v>
      </c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</row>
    <row r="18" spans="1:31" x14ac:dyDescent="0.2">
      <c r="A18" s="11" t="s">
        <v>30</v>
      </c>
      <c r="B18" s="36">
        <f>SUM(LIFA!F18:F19)</f>
        <v>12</v>
      </c>
      <c r="C18" s="12">
        <f>SUM(LIFA!F15:F17)</f>
        <v>24</v>
      </c>
      <c r="D18" s="11">
        <v>0</v>
      </c>
      <c r="E18" s="12"/>
      <c r="F18" s="11"/>
      <c r="G18" s="11">
        <f t="shared" si="1"/>
        <v>36</v>
      </c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</row>
    <row r="19" spans="1:31" x14ac:dyDescent="0.2">
      <c r="A19" s="11" t="s">
        <v>191</v>
      </c>
      <c r="B19" s="35">
        <f>B17-B18</f>
        <v>0</v>
      </c>
      <c r="C19" s="35">
        <f>C17-C18</f>
        <v>9</v>
      </c>
      <c r="D19" s="35">
        <v>0</v>
      </c>
      <c r="E19" s="35"/>
      <c r="F19" s="35"/>
      <c r="G19" s="19">
        <f t="shared" si="1"/>
        <v>9</v>
      </c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</row>
    <row r="20" spans="1:31" x14ac:dyDescent="0.2">
      <c r="A20" s="11" t="s">
        <v>123</v>
      </c>
      <c r="B20" s="35">
        <v>0</v>
      </c>
      <c r="C20" s="35">
        <v>0</v>
      </c>
      <c r="D20" s="35">
        <v>0</v>
      </c>
      <c r="E20" s="35"/>
      <c r="F20" s="35"/>
      <c r="G20" s="19">
        <f t="shared" si="1"/>
        <v>0</v>
      </c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</row>
    <row r="21" spans="1:31" x14ac:dyDescent="0.2">
      <c r="A21" s="11" t="s">
        <v>117</v>
      </c>
      <c r="B21" s="35">
        <v>0</v>
      </c>
      <c r="C21" s="12">
        <v>0</v>
      </c>
      <c r="D21" s="11">
        <v>0</v>
      </c>
      <c r="E21" s="11"/>
      <c r="F21" s="11"/>
      <c r="G21" s="11">
        <f t="shared" si="1"/>
        <v>0</v>
      </c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</row>
    <row r="22" spans="1:31" x14ac:dyDescent="0.2">
      <c r="A22" s="11" t="s">
        <v>120</v>
      </c>
      <c r="B22" s="35">
        <v>0</v>
      </c>
      <c r="C22" s="12">
        <v>0</v>
      </c>
      <c r="D22" s="11">
        <v>0</v>
      </c>
      <c r="E22" s="11"/>
      <c r="F22" s="11"/>
      <c r="G22" s="11">
        <f t="shared" si="1"/>
        <v>0</v>
      </c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</row>
    <row r="23" spans="1:31" x14ac:dyDescent="0.2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</row>
    <row r="24" spans="1:31" x14ac:dyDescent="0.2">
      <c r="H24" s="14"/>
      <c r="I24" s="14"/>
      <c r="J24" s="14"/>
      <c r="K24" s="14"/>
      <c r="L24" s="14"/>
      <c r="M24" s="14"/>
      <c r="N24" s="14"/>
      <c r="O24" s="14"/>
      <c r="P24" s="14"/>
    </row>
    <row r="25" spans="1:31" ht="20.25" x14ac:dyDescent="0.3">
      <c r="A25" s="14"/>
      <c r="B25" s="14"/>
      <c r="C25" s="14"/>
      <c r="D25" s="34" t="s">
        <v>122</v>
      </c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</row>
    <row r="26" spans="1:31" x14ac:dyDescent="0.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</row>
    <row r="27" spans="1:31" x14ac:dyDescent="0.2">
      <c r="A27" s="12"/>
      <c r="B27" s="12" t="s">
        <v>67</v>
      </c>
      <c r="C27" s="12" t="s">
        <v>32</v>
      </c>
      <c r="D27" s="12" t="s">
        <v>20</v>
      </c>
      <c r="E27" s="12" t="s">
        <v>115</v>
      </c>
      <c r="F27" s="12" t="s">
        <v>118</v>
      </c>
      <c r="G27" s="12" t="s">
        <v>119</v>
      </c>
      <c r="H27" s="14"/>
      <c r="I27" s="14"/>
      <c r="J27" s="14"/>
      <c r="K27" s="14"/>
      <c r="L27" s="14"/>
      <c r="M27" s="14"/>
      <c r="N27" s="14"/>
      <c r="O27" s="14"/>
      <c r="P27" s="14"/>
    </row>
    <row r="28" spans="1:31" x14ac:dyDescent="0.2">
      <c r="A28" s="11" t="s">
        <v>116</v>
      </c>
      <c r="B28" s="35">
        <f>B100+SUM(LIFA!F27:F30)</f>
        <v>27</v>
      </c>
      <c r="C28" s="12">
        <v>15</v>
      </c>
      <c r="D28" s="11">
        <f>SUM(LIFA!F31:F33)</f>
        <v>18</v>
      </c>
      <c r="E28" s="11">
        <v>0</v>
      </c>
      <c r="F28" s="12">
        <v>0</v>
      </c>
      <c r="G28" s="12">
        <f t="shared" ref="G28:G33" si="2">SUM(B28:F28)</f>
        <v>60</v>
      </c>
      <c r="H28" s="14"/>
      <c r="I28" s="14"/>
      <c r="J28" s="14"/>
      <c r="K28" s="14"/>
      <c r="L28" s="14"/>
      <c r="M28" s="14"/>
      <c r="N28" s="14"/>
      <c r="O28" s="14"/>
      <c r="P28" s="14"/>
    </row>
    <row r="29" spans="1:31" x14ac:dyDescent="0.2">
      <c r="A29" s="11" t="s">
        <v>30</v>
      </c>
      <c r="B29" s="36">
        <f>SUM(LIFA!F27:F30)</f>
        <v>27</v>
      </c>
      <c r="C29" s="12">
        <v>15</v>
      </c>
      <c r="D29" s="35">
        <f>SUM(LIFA!F31:F32)</f>
        <v>12</v>
      </c>
      <c r="E29" s="12"/>
      <c r="F29" s="11"/>
      <c r="G29" s="11">
        <f t="shared" si="2"/>
        <v>54</v>
      </c>
      <c r="H29" s="14"/>
      <c r="I29" s="14"/>
      <c r="J29" s="14"/>
      <c r="K29" s="14"/>
      <c r="L29" s="14"/>
      <c r="M29" s="14"/>
      <c r="N29" s="14"/>
      <c r="O29" s="14"/>
      <c r="P29" s="14"/>
    </row>
    <row r="30" spans="1:31" x14ac:dyDescent="0.2">
      <c r="A30" s="11" t="s">
        <v>191</v>
      </c>
      <c r="B30" s="35">
        <f>B28-B29</f>
        <v>0</v>
      </c>
      <c r="C30" s="35">
        <f>C28-C29</f>
        <v>0</v>
      </c>
      <c r="D30" s="35">
        <v>0</v>
      </c>
      <c r="E30" s="35"/>
      <c r="F30" s="35"/>
      <c r="G30" s="19">
        <f t="shared" si="2"/>
        <v>0</v>
      </c>
      <c r="H30" s="14"/>
      <c r="I30" s="14"/>
      <c r="J30" s="14"/>
      <c r="K30" s="14"/>
      <c r="L30" s="14"/>
      <c r="M30" s="14"/>
      <c r="N30" s="14"/>
      <c r="O30" s="14"/>
      <c r="P30" s="14"/>
    </row>
    <row r="31" spans="1:31" s="14" customFormat="1" x14ac:dyDescent="0.2">
      <c r="A31" s="11" t="s">
        <v>123</v>
      </c>
      <c r="B31" s="35">
        <v>0</v>
      </c>
      <c r="C31" s="35">
        <v>0</v>
      </c>
      <c r="D31" s="35">
        <f>SUM(LIFA!F33)</f>
        <v>6</v>
      </c>
      <c r="E31" s="35"/>
      <c r="F31" s="35"/>
      <c r="G31" s="19">
        <f t="shared" si="2"/>
        <v>6</v>
      </c>
      <c r="N31" s="15"/>
    </row>
    <row r="32" spans="1:31" x14ac:dyDescent="0.2">
      <c r="A32" s="11" t="s">
        <v>117</v>
      </c>
      <c r="B32" s="35">
        <v>0</v>
      </c>
      <c r="C32" s="12">
        <v>18</v>
      </c>
      <c r="D32" s="11">
        <v>0</v>
      </c>
      <c r="E32" s="11"/>
      <c r="F32" s="11"/>
      <c r="G32" s="11">
        <f t="shared" si="2"/>
        <v>18</v>
      </c>
      <c r="H32" s="14"/>
      <c r="I32" s="14"/>
      <c r="J32" s="14"/>
      <c r="K32" s="14"/>
      <c r="L32" s="14"/>
      <c r="M32" s="14"/>
      <c r="N32" s="14"/>
    </row>
    <row r="33" spans="1:13" x14ac:dyDescent="0.2">
      <c r="A33" s="11" t="s">
        <v>120</v>
      </c>
      <c r="B33" s="35">
        <f>SUM(LIFA!F27)</f>
        <v>6</v>
      </c>
      <c r="C33" s="12">
        <v>0</v>
      </c>
      <c r="D33" s="11">
        <f>SUM(LIFA!F31:F32)</f>
        <v>12</v>
      </c>
      <c r="E33" s="11"/>
      <c r="F33" s="11"/>
      <c r="G33" s="11">
        <f t="shared" si="2"/>
        <v>18</v>
      </c>
      <c r="H33" s="14"/>
      <c r="I33" s="14"/>
      <c r="J33" s="14"/>
      <c r="K33" s="14"/>
      <c r="L33" s="14"/>
      <c r="M33" s="14"/>
    </row>
    <row r="34" spans="1:13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</row>
    <row r="35" spans="1:13" x14ac:dyDescent="0.2">
      <c r="H35" s="14"/>
      <c r="I35" s="27"/>
      <c r="J35" s="27"/>
      <c r="K35" s="27"/>
      <c r="L35" s="27"/>
      <c r="M35" s="27"/>
    </row>
    <row r="36" spans="1:13" ht="20.25" x14ac:dyDescent="0.3">
      <c r="A36" s="14"/>
      <c r="B36" s="14"/>
      <c r="C36" s="14"/>
      <c r="D36" s="40" t="s">
        <v>116</v>
      </c>
      <c r="E36" s="14"/>
      <c r="F36" s="14"/>
      <c r="G36" s="14"/>
      <c r="H36" s="28"/>
      <c r="I36" s="27"/>
      <c r="J36" s="27"/>
      <c r="K36" s="27"/>
      <c r="L36" s="27"/>
      <c r="M36" s="27"/>
    </row>
    <row r="37" spans="1:13" x14ac:dyDescent="0.2">
      <c r="A37" s="14"/>
      <c r="B37" s="14"/>
      <c r="C37" s="14"/>
      <c r="D37" s="14"/>
      <c r="E37" s="14"/>
      <c r="F37" s="14"/>
      <c r="G37" s="14"/>
      <c r="H37" s="32"/>
      <c r="I37" s="31"/>
      <c r="J37" s="31"/>
      <c r="K37" s="31"/>
      <c r="L37" s="31"/>
      <c r="M37" s="31"/>
    </row>
    <row r="38" spans="1:13" x14ac:dyDescent="0.2">
      <c r="A38" s="12"/>
      <c r="B38" s="12" t="s">
        <v>67</v>
      </c>
      <c r="C38" s="12" t="s">
        <v>32</v>
      </c>
      <c r="D38" s="12" t="s">
        <v>20</v>
      </c>
      <c r="E38" s="12" t="s">
        <v>115</v>
      </c>
      <c r="F38" s="12" t="s">
        <v>118</v>
      </c>
      <c r="G38" s="12" t="s">
        <v>119</v>
      </c>
      <c r="H38" s="32"/>
      <c r="I38" s="31"/>
      <c r="J38" s="31"/>
      <c r="K38" s="31"/>
      <c r="L38" s="31"/>
      <c r="M38" s="31"/>
    </row>
    <row r="39" spans="1:13" x14ac:dyDescent="0.2">
      <c r="A39" s="11" t="s">
        <v>116</v>
      </c>
      <c r="B39" s="35">
        <f>B6+B17+B28</f>
        <v>39</v>
      </c>
      <c r="C39" s="12">
        <f>C6+C17+C28</f>
        <v>75</v>
      </c>
      <c r="D39" s="11">
        <f>D6+D17+D28</f>
        <v>33</v>
      </c>
      <c r="E39" s="11">
        <f>E6+E17+E28</f>
        <v>27</v>
      </c>
      <c r="F39" s="12">
        <f>F6+F17+F28</f>
        <v>3</v>
      </c>
      <c r="G39" s="12">
        <f t="shared" ref="G39:G44" si="3">SUM(B39:F39)</f>
        <v>177</v>
      </c>
      <c r="H39" s="32"/>
      <c r="I39" s="31"/>
      <c r="J39" s="31"/>
      <c r="K39" s="31"/>
      <c r="L39" s="31"/>
      <c r="M39" s="31"/>
    </row>
    <row r="40" spans="1:13" x14ac:dyDescent="0.2">
      <c r="A40" s="11" t="s">
        <v>30</v>
      </c>
      <c r="B40" s="35">
        <f>B7+B18+B29</f>
        <v>39</v>
      </c>
      <c r="C40" s="12">
        <f>C7+C18+C29</f>
        <v>66</v>
      </c>
      <c r="D40" s="11">
        <f>D7+D18+D29</f>
        <v>24</v>
      </c>
      <c r="E40" s="12"/>
      <c r="F40" s="11"/>
      <c r="G40" s="11">
        <f t="shared" si="3"/>
        <v>129</v>
      </c>
      <c r="H40" s="32"/>
      <c r="I40" s="31"/>
      <c r="J40" s="31"/>
      <c r="K40" s="31"/>
      <c r="L40" s="31"/>
      <c r="M40" s="31"/>
    </row>
    <row r="41" spans="1:13" x14ac:dyDescent="0.2">
      <c r="A41" s="11" t="s">
        <v>191</v>
      </c>
      <c r="B41" s="35">
        <f t="shared" ref="B41:C44" si="4">B8+B19+B30</f>
        <v>0</v>
      </c>
      <c r="C41" s="12">
        <f t="shared" si="4"/>
        <v>9</v>
      </c>
      <c r="D41" s="35">
        <v>0</v>
      </c>
      <c r="E41" s="35"/>
      <c r="F41" s="35"/>
      <c r="G41" s="19">
        <f t="shared" si="3"/>
        <v>9</v>
      </c>
      <c r="H41" s="32"/>
      <c r="I41" s="31"/>
      <c r="J41" s="31"/>
      <c r="K41" s="31"/>
      <c r="L41" s="31"/>
      <c r="M41" s="31"/>
    </row>
    <row r="42" spans="1:13" x14ac:dyDescent="0.2">
      <c r="A42" s="11" t="s">
        <v>123</v>
      </c>
      <c r="B42" s="35">
        <f t="shared" si="4"/>
        <v>0</v>
      </c>
      <c r="C42" s="12">
        <f t="shared" si="4"/>
        <v>0</v>
      </c>
      <c r="D42" s="11">
        <f>D9+D20+D31</f>
        <v>9</v>
      </c>
      <c r="E42" s="35"/>
      <c r="F42" s="35"/>
      <c r="G42" s="19">
        <f t="shared" si="3"/>
        <v>9</v>
      </c>
      <c r="H42" s="32"/>
      <c r="I42" s="31"/>
      <c r="J42" s="31"/>
      <c r="K42" s="31"/>
      <c r="L42" s="31"/>
      <c r="M42" s="31"/>
    </row>
    <row r="43" spans="1:13" x14ac:dyDescent="0.2">
      <c r="A43" s="11" t="s">
        <v>117</v>
      </c>
      <c r="B43" s="35">
        <f t="shared" si="4"/>
        <v>0</v>
      </c>
      <c r="C43" s="12">
        <f t="shared" si="4"/>
        <v>18</v>
      </c>
      <c r="D43" s="11">
        <f>D10+D21+D32</f>
        <v>0</v>
      </c>
      <c r="E43" s="11"/>
      <c r="F43" s="11"/>
      <c r="G43" s="11">
        <f t="shared" si="3"/>
        <v>18</v>
      </c>
      <c r="H43" s="31"/>
      <c r="I43" s="31"/>
      <c r="J43" s="31"/>
      <c r="K43" s="31"/>
      <c r="L43" s="31"/>
    </row>
    <row r="44" spans="1:13" x14ac:dyDescent="0.2">
      <c r="A44" s="11" t="s">
        <v>120</v>
      </c>
      <c r="B44" s="35">
        <f t="shared" si="4"/>
        <v>6</v>
      </c>
      <c r="C44" s="12">
        <f t="shared" si="4"/>
        <v>0</v>
      </c>
      <c r="D44" s="11">
        <f>D11+D22+D33</f>
        <v>12</v>
      </c>
      <c r="E44" s="11"/>
      <c r="F44" s="11"/>
      <c r="G44" s="11">
        <f t="shared" si="3"/>
        <v>18</v>
      </c>
      <c r="H44" s="31"/>
      <c r="I44" s="31"/>
      <c r="J44" s="31"/>
      <c r="K44" s="31"/>
      <c r="L44" s="31"/>
    </row>
    <row r="45" spans="1:13" x14ac:dyDescent="0.2">
      <c r="H45" s="31"/>
      <c r="I45" s="31"/>
      <c r="J45" s="31"/>
      <c r="K45" s="31"/>
      <c r="L45" s="31"/>
    </row>
    <row r="46" spans="1:13" x14ac:dyDescent="0.2">
      <c r="H46" s="31"/>
      <c r="I46" s="31"/>
      <c r="J46" s="31"/>
      <c r="K46" s="31"/>
      <c r="L46" s="31"/>
    </row>
    <row r="47" spans="1:13" x14ac:dyDescent="0.2">
      <c r="A47" s="11"/>
      <c r="B47" s="11" t="s">
        <v>67</v>
      </c>
      <c r="C47" s="11" t="s">
        <v>32</v>
      </c>
      <c r="D47" s="11" t="s">
        <v>20</v>
      </c>
      <c r="E47" s="11"/>
      <c r="F47" s="11"/>
      <c r="G47" s="11" t="s">
        <v>471</v>
      </c>
      <c r="H47" s="11" t="s">
        <v>472</v>
      </c>
      <c r="I47" s="31"/>
      <c r="J47" s="31"/>
      <c r="K47" s="31"/>
      <c r="L47" s="31"/>
    </row>
    <row r="48" spans="1:13" x14ac:dyDescent="0.2">
      <c r="A48" s="11" t="s">
        <v>475</v>
      </c>
      <c r="B48" s="11">
        <f>B39-B42</f>
        <v>39</v>
      </c>
      <c r="C48" s="11">
        <f>C39-C42</f>
        <v>75</v>
      </c>
      <c r="D48" s="11">
        <f>D39-D42</f>
        <v>24</v>
      </c>
      <c r="E48" s="11"/>
      <c r="F48" s="11"/>
      <c r="G48" s="11">
        <f>SUM(B48:D48)</f>
        <v>138</v>
      </c>
      <c r="H48" s="107">
        <f>G48/G39</f>
        <v>0.77966101694915257</v>
      </c>
      <c r="I48" s="31"/>
      <c r="J48" s="31"/>
      <c r="K48" s="31"/>
      <c r="L48" s="31"/>
    </row>
    <row r="49" spans="1:12" x14ac:dyDescent="0.2">
      <c r="A49" s="108" t="s">
        <v>473</v>
      </c>
      <c r="B49" s="109"/>
      <c r="C49" s="109"/>
      <c r="D49" s="109"/>
      <c r="E49" s="109"/>
      <c r="F49" s="110"/>
      <c r="G49" s="11">
        <f>E39+F39+G42</f>
        <v>39</v>
      </c>
      <c r="H49" s="107">
        <f>G49/G39</f>
        <v>0.22033898305084745</v>
      </c>
      <c r="I49" s="31"/>
      <c r="J49" s="31"/>
      <c r="K49" s="31"/>
      <c r="L49" s="31"/>
    </row>
    <row r="50" spans="1:12" x14ac:dyDescent="0.2">
      <c r="A50" s="11" t="s">
        <v>476</v>
      </c>
      <c r="B50" s="111">
        <f>B48/G48</f>
        <v>0.28260869565217389</v>
      </c>
      <c r="C50" s="111">
        <f>C48/G48</f>
        <v>0.54347826086956519</v>
      </c>
      <c r="D50" s="111">
        <f>D48/G48</f>
        <v>0.17391304347826086</v>
      </c>
      <c r="E50" s="111"/>
      <c r="F50" s="111"/>
      <c r="G50" s="111"/>
      <c r="H50" s="111"/>
      <c r="I50" s="31"/>
      <c r="J50" s="31"/>
      <c r="K50" s="31"/>
      <c r="L50" s="31"/>
    </row>
    <row r="51" spans="1:12" x14ac:dyDescent="0.2">
      <c r="A51" s="29"/>
      <c r="B51" s="30"/>
      <c r="C51" s="31"/>
      <c r="D51" s="32"/>
      <c r="E51" s="31"/>
      <c r="F51" s="31"/>
      <c r="G51" s="32"/>
      <c r="H51" s="31"/>
      <c r="I51" s="31"/>
      <c r="J51" s="31"/>
      <c r="K51" s="31"/>
      <c r="L51" s="31"/>
    </row>
    <row r="52" spans="1:12" x14ac:dyDescent="0.2">
      <c r="A52" s="29"/>
      <c r="B52" s="30"/>
      <c r="C52" s="31"/>
      <c r="D52" s="32"/>
      <c r="E52" s="31"/>
      <c r="F52" s="31"/>
      <c r="G52" s="32"/>
      <c r="H52" s="31"/>
      <c r="I52" s="31"/>
      <c r="J52" s="31"/>
      <c r="K52" s="31"/>
      <c r="L52" s="31"/>
    </row>
    <row r="53" spans="1:12" x14ac:dyDescent="0.2">
      <c r="A53" s="29"/>
      <c r="B53" s="30"/>
      <c r="C53" s="31"/>
      <c r="D53" s="32"/>
      <c r="E53" s="31"/>
      <c r="F53" s="31"/>
      <c r="G53" s="32"/>
      <c r="H53" s="31"/>
      <c r="I53" s="31"/>
      <c r="J53" s="31"/>
      <c r="K53" s="31"/>
      <c r="L53" s="31"/>
    </row>
    <row r="54" spans="1:12" x14ac:dyDescent="0.2">
      <c r="A54" s="29"/>
      <c r="B54" s="30"/>
      <c r="C54" s="31"/>
      <c r="D54" s="32"/>
      <c r="E54" s="31"/>
      <c r="F54" s="31"/>
      <c r="G54" s="32"/>
      <c r="H54" s="31"/>
      <c r="I54" s="31"/>
      <c r="J54" s="31"/>
      <c r="K54" s="31"/>
      <c r="L54" s="31"/>
    </row>
    <row r="55" spans="1:12" x14ac:dyDescent="0.2">
      <c r="A55" s="29"/>
      <c r="B55" s="30"/>
      <c r="C55" s="31"/>
      <c r="D55" s="32"/>
      <c r="E55" s="31"/>
      <c r="F55" s="31"/>
      <c r="G55" s="32"/>
      <c r="H55" s="31"/>
      <c r="I55" s="31"/>
      <c r="J55" s="31"/>
      <c r="K55" s="31"/>
      <c r="L55" s="31"/>
    </row>
    <row r="56" spans="1:12" x14ac:dyDescent="0.2">
      <c r="A56" s="29"/>
      <c r="B56" s="30"/>
      <c r="C56" s="31"/>
      <c r="D56" s="32"/>
      <c r="E56" s="31"/>
      <c r="F56" s="31"/>
      <c r="G56" s="32"/>
      <c r="H56" s="31"/>
      <c r="I56" s="31"/>
      <c r="J56" s="31"/>
      <c r="K56" s="31"/>
      <c r="L56" s="31"/>
    </row>
    <row r="57" spans="1:12" x14ac:dyDescent="0.2">
      <c r="A57" s="29"/>
      <c r="B57" s="30"/>
      <c r="C57" s="31"/>
      <c r="D57" s="32"/>
      <c r="E57" s="31"/>
      <c r="F57" s="31"/>
      <c r="G57" s="32"/>
      <c r="H57" s="31"/>
      <c r="I57" s="31"/>
      <c r="J57" s="31"/>
      <c r="K57" s="31"/>
      <c r="L57" s="31"/>
    </row>
    <row r="58" spans="1:12" x14ac:dyDescent="0.2">
      <c r="A58" s="29"/>
      <c r="B58" s="30"/>
      <c r="C58" s="29"/>
      <c r="D58" s="30"/>
      <c r="E58" s="29"/>
      <c r="F58" s="29"/>
      <c r="G58" s="30"/>
      <c r="H58" s="29"/>
      <c r="I58" s="29"/>
      <c r="J58" s="29"/>
      <c r="K58" s="29"/>
      <c r="L58" s="29"/>
    </row>
  </sheetData>
  <mergeCells count="2">
    <mergeCell ref="A1:M1"/>
    <mergeCell ref="A2:J2"/>
  </mergeCells>
  <pageMargins left="0.7" right="0.7" top="0.75" bottom="0.75" header="0.3" footer="0.3"/>
  <pageSetup paperSize="9" scale="73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7"/>
  <sheetViews>
    <sheetView workbookViewId="0">
      <selection activeCell="B19" sqref="B19"/>
    </sheetView>
  </sheetViews>
  <sheetFormatPr defaultRowHeight="14.25" x14ac:dyDescent="0.2"/>
  <cols>
    <col min="1" max="1" width="9.7109375" style="15" customWidth="1"/>
    <col min="2" max="2" width="14.28515625" style="33" customWidth="1"/>
    <col min="3" max="3" width="12.5703125" style="15" customWidth="1"/>
    <col min="4" max="4" width="11.7109375" style="33" customWidth="1"/>
    <col min="5" max="5" width="12.7109375" style="15" customWidth="1"/>
    <col min="6" max="6" width="9.42578125" style="15" customWidth="1"/>
    <col min="7" max="7" width="13.85546875" style="33" bestFit="1" customWidth="1"/>
    <col min="8" max="8" width="14.42578125" style="15" customWidth="1"/>
    <col min="9" max="9" width="8.28515625" style="15" bestFit="1" customWidth="1"/>
    <col min="10" max="10" width="7" style="15" bestFit="1" customWidth="1"/>
    <col min="11" max="11" width="7.5703125" style="15" customWidth="1"/>
    <col min="12" max="12" width="11.42578125" style="15" customWidth="1"/>
    <col min="13" max="16384" width="9.140625" style="15"/>
  </cols>
  <sheetData>
    <row r="1" spans="1:31" s="1" customFormat="1" ht="23.25" x14ac:dyDescent="0.35">
      <c r="A1" s="113" t="s">
        <v>435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41"/>
    </row>
    <row r="2" spans="1:31" s="2" customFormat="1" ht="20.25" x14ac:dyDescent="0.3">
      <c r="A2" s="116" t="s">
        <v>124</v>
      </c>
      <c r="B2" s="116"/>
      <c r="C2" s="116"/>
      <c r="D2" s="116"/>
      <c r="E2" s="116"/>
      <c r="F2" s="116"/>
      <c r="G2" s="116"/>
      <c r="H2" s="116"/>
      <c r="I2" s="116"/>
      <c r="J2" s="116"/>
      <c r="K2" s="42"/>
      <c r="L2" s="42"/>
    </row>
    <row r="3" spans="1:31" s="8" customFormat="1" ht="22.5" customHeight="1" x14ac:dyDescent="0.3">
      <c r="D3" s="42" t="s">
        <v>82</v>
      </c>
    </row>
    <row r="4" spans="1:31" s="13" customFormat="1" x14ac:dyDescent="0.2">
      <c r="A4" s="25"/>
      <c r="M4" s="14"/>
      <c r="N4" s="14"/>
    </row>
    <row r="5" spans="1:31" x14ac:dyDescent="0.2">
      <c r="A5" s="12"/>
      <c r="B5" s="12" t="s">
        <v>67</v>
      </c>
      <c r="C5" s="12" t="s">
        <v>32</v>
      </c>
      <c r="D5" s="12" t="s">
        <v>20</v>
      </c>
      <c r="E5" s="12" t="s">
        <v>115</v>
      </c>
      <c r="F5" s="12" t="s">
        <v>118</v>
      </c>
      <c r="G5" s="12" t="s">
        <v>119</v>
      </c>
      <c r="H5" s="37"/>
      <c r="I5" s="38"/>
      <c r="J5" s="39"/>
      <c r="K5" s="39"/>
      <c r="L5" s="39"/>
      <c r="M5" s="39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</row>
    <row r="6" spans="1:31" s="16" customFormat="1" x14ac:dyDescent="0.2">
      <c r="A6" s="11" t="s">
        <v>116</v>
      </c>
      <c r="B6" s="35">
        <v>30</v>
      </c>
      <c r="C6" s="12">
        <v>15</v>
      </c>
      <c r="D6" s="11">
        <v>18</v>
      </c>
      <c r="E6" s="11">
        <v>3</v>
      </c>
      <c r="F6" s="12">
        <v>0</v>
      </c>
      <c r="G6" s="12">
        <f t="shared" ref="G6:G11" si="0">SUM(B6:F6)</f>
        <v>66</v>
      </c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</row>
    <row r="7" spans="1:31" x14ac:dyDescent="0.2">
      <c r="A7" s="11" t="s">
        <v>30</v>
      </c>
      <c r="B7" s="36">
        <v>30</v>
      </c>
      <c r="C7" s="12">
        <v>15</v>
      </c>
      <c r="D7" s="11">
        <v>18</v>
      </c>
      <c r="E7" s="12">
        <v>0</v>
      </c>
      <c r="F7" s="11">
        <v>0</v>
      </c>
      <c r="G7" s="11">
        <f t="shared" si="0"/>
        <v>63</v>
      </c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</row>
    <row r="8" spans="1:31" s="16" customFormat="1" x14ac:dyDescent="0.2">
      <c r="A8" s="11" t="s">
        <v>191</v>
      </c>
      <c r="B8" s="35">
        <f>B6-B7</f>
        <v>0</v>
      </c>
      <c r="C8" s="35">
        <v>0</v>
      </c>
      <c r="D8" s="35">
        <v>0</v>
      </c>
      <c r="E8" s="12">
        <v>0</v>
      </c>
      <c r="F8" s="11">
        <v>0</v>
      </c>
      <c r="G8" s="19">
        <f t="shared" si="0"/>
        <v>0</v>
      </c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</row>
    <row r="9" spans="1:31" x14ac:dyDescent="0.2">
      <c r="A9" s="11" t="s">
        <v>123</v>
      </c>
      <c r="B9" s="35">
        <v>0</v>
      </c>
      <c r="C9" s="35">
        <v>0</v>
      </c>
      <c r="D9" s="35">
        <v>0</v>
      </c>
      <c r="E9" s="12">
        <v>0</v>
      </c>
      <c r="F9" s="11">
        <v>0</v>
      </c>
      <c r="G9" s="19">
        <f t="shared" si="0"/>
        <v>0</v>
      </c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</row>
    <row r="10" spans="1:31" x14ac:dyDescent="0.2">
      <c r="A10" s="11" t="s">
        <v>117</v>
      </c>
      <c r="B10" s="35">
        <v>0</v>
      </c>
      <c r="C10" s="12">
        <v>0</v>
      </c>
      <c r="D10" s="11">
        <v>6</v>
      </c>
      <c r="E10" s="12">
        <v>6</v>
      </c>
      <c r="F10" s="11">
        <v>0</v>
      </c>
      <c r="G10" s="11">
        <f t="shared" si="0"/>
        <v>12</v>
      </c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</row>
    <row r="11" spans="1:31" x14ac:dyDescent="0.2">
      <c r="A11" s="11" t="s">
        <v>120</v>
      </c>
      <c r="B11" s="35">
        <v>6</v>
      </c>
      <c r="C11" s="12">
        <v>6</v>
      </c>
      <c r="D11" s="11">
        <v>0</v>
      </c>
      <c r="E11" s="12">
        <v>0</v>
      </c>
      <c r="F11" s="11">
        <v>0</v>
      </c>
      <c r="G11" s="11">
        <f t="shared" si="0"/>
        <v>12</v>
      </c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</row>
    <row r="12" spans="1:31" x14ac:dyDescent="0.2"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</row>
    <row r="13" spans="1:31" s="16" customFormat="1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</row>
    <row r="14" spans="1:31" ht="20.25" x14ac:dyDescent="0.3">
      <c r="A14" s="14"/>
      <c r="B14" s="14"/>
      <c r="C14" s="14"/>
      <c r="D14" s="42" t="s">
        <v>121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</row>
    <row r="15" spans="1:31" x14ac:dyDescent="0.2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</row>
    <row r="16" spans="1:31" x14ac:dyDescent="0.2">
      <c r="A16" s="12"/>
      <c r="B16" s="12" t="s">
        <v>67</v>
      </c>
      <c r="C16" s="12" t="s">
        <v>32</v>
      </c>
      <c r="D16" s="12" t="s">
        <v>20</v>
      </c>
      <c r="E16" s="12" t="s">
        <v>115</v>
      </c>
      <c r="F16" s="12" t="s">
        <v>118</v>
      </c>
      <c r="G16" s="12" t="s">
        <v>119</v>
      </c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</row>
    <row r="17" spans="1:31" x14ac:dyDescent="0.2">
      <c r="A17" s="11" t="s">
        <v>116</v>
      </c>
      <c r="B17" s="35">
        <v>6</v>
      </c>
      <c r="C17" s="12">
        <v>18</v>
      </c>
      <c r="D17" s="11">
        <v>12</v>
      </c>
      <c r="E17" s="11">
        <v>3</v>
      </c>
      <c r="F17" s="12">
        <v>0</v>
      </c>
      <c r="G17" s="12">
        <f t="shared" ref="G17:G22" si="1">SUM(B17:F17)</f>
        <v>39</v>
      </c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</row>
    <row r="18" spans="1:31" x14ac:dyDescent="0.2">
      <c r="A18" s="11" t="s">
        <v>30</v>
      </c>
      <c r="B18" s="36">
        <v>0</v>
      </c>
      <c r="C18" s="12">
        <v>12</v>
      </c>
      <c r="D18" s="11">
        <v>12</v>
      </c>
      <c r="E18" s="12">
        <v>0</v>
      </c>
      <c r="F18" s="11">
        <v>0</v>
      </c>
      <c r="G18" s="11">
        <f t="shared" si="1"/>
        <v>24</v>
      </c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</row>
    <row r="19" spans="1:31" x14ac:dyDescent="0.2">
      <c r="A19" s="11" t="s">
        <v>191</v>
      </c>
      <c r="B19" s="35">
        <v>6</v>
      </c>
      <c r="C19" s="35">
        <v>0</v>
      </c>
      <c r="D19" s="35">
        <v>0</v>
      </c>
      <c r="E19" s="12">
        <v>0</v>
      </c>
      <c r="F19" s="11">
        <v>0</v>
      </c>
      <c r="G19" s="19">
        <f t="shared" si="1"/>
        <v>6</v>
      </c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</row>
    <row r="20" spans="1:31" x14ac:dyDescent="0.2">
      <c r="A20" s="11" t="s">
        <v>123</v>
      </c>
      <c r="B20" s="35">
        <v>0</v>
      </c>
      <c r="C20" s="35">
        <v>6</v>
      </c>
      <c r="D20" s="35">
        <v>0</v>
      </c>
      <c r="E20" s="12">
        <v>0</v>
      </c>
      <c r="F20" s="11">
        <v>0</v>
      </c>
      <c r="G20" s="19">
        <f t="shared" si="1"/>
        <v>6</v>
      </c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</row>
    <row r="21" spans="1:31" x14ac:dyDescent="0.2">
      <c r="A21" s="11" t="s">
        <v>117</v>
      </c>
      <c r="B21" s="35">
        <v>0</v>
      </c>
      <c r="C21" s="12">
        <v>0</v>
      </c>
      <c r="D21" s="11">
        <v>0</v>
      </c>
      <c r="E21" s="12">
        <v>6</v>
      </c>
      <c r="F21" s="11">
        <v>0</v>
      </c>
      <c r="G21" s="11">
        <f t="shared" si="1"/>
        <v>6</v>
      </c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</row>
    <row r="22" spans="1:31" x14ac:dyDescent="0.2">
      <c r="A22" s="11" t="s">
        <v>120</v>
      </c>
      <c r="B22" s="35">
        <v>0</v>
      </c>
      <c r="C22" s="12">
        <v>0</v>
      </c>
      <c r="D22" s="11">
        <v>6</v>
      </c>
      <c r="E22" s="12">
        <v>0</v>
      </c>
      <c r="F22" s="11">
        <v>0</v>
      </c>
      <c r="G22" s="11">
        <f t="shared" si="1"/>
        <v>6</v>
      </c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</row>
    <row r="23" spans="1:31" x14ac:dyDescent="0.2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</row>
    <row r="24" spans="1:31" x14ac:dyDescent="0.2">
      <c r="H24" s="14"/>
      <c r="I24" s="14"/>
      <c r="J24" s="14"/>
      <c r="K24" s="14"/>
      <c r="L24" s="14"/>
      <c r="M24" s="14"/>
      <c r="N24" s="14"/>
      <c r="O24" s="14"/>
      <c r="P24" s="14"/>
    </row>
    <row r="25" spans="1:31" ht="20.25" x14ac:dyDescent="0.3">
      <c r="A25" s="14"/>
      <c r="B25" s="14"/>
      <c r="C25" s="14"/>
      <c r="D25" s="40" t="s">
        <v>116</v>
      </c>
      <c r="E25" s="14"/>
      <c r="F25" s="14"/>
      <c r="G25" s="14"/>
      <c r="H25" s="28"/>
      <c r="I25" s="27"/>
      <c r="J25" s="27"/>
      <c r="K25" s="27"/>
      <c r="L25" s="27"/>
      <c r="M25" s="27"/>
    </row>
    <row r="26" spans="1:31" x14ac:dyDescent="0.2">
      <c r="A26" s="14"/>
      <c r="B26" s="14"/>
      <c r="C26" s="14"/>
      <c r="D26" s="14"/>
      <c r="E26" s="14"/>
      <c r="F26" s="14"/>
      <c r="G26" s="14"/>
      <c r="H26" s="32"/>
      <c r="I26" s="31"/>
      <c r="J26" s="31"/>
      <c r="K26" s="31"/>
      <c r="L26" s="31"/>
      <c r="M26" s="31"/>
    </row>
    <row r="27" spans="1:31" x14ac:dyDescent="0.2">
      <c r="A27" s="12"/>
      <c r="B27" s="12" t="s">
        <v>67</v>
      </c>
      <c r="C27" s="12" t="s">
        <v>32</v>
      </c>
      <c r="D27" s="12" t="s">
        <v>20</v>
      </c>
      <c r="E27" s="12" t="s">
        <v>115</v>
      </c>
      <c r="F27" s="12" t="s">
        <v>118</v>
      </c>
      <c r="G27" s="12" t="s">
        <v>119</v>
      </c>
      <c r="H27" s="32"/>
      <c r="I27" s="31"/>
      <c r="J27" s="31"/>
      <c r="K27" s="31"/>
      <c r="L27" s="31"/>
      <c r="M27" s="31"/>
    </row>
    <row r="28" spans="1:31" x14ac:dyDescent="0.2">
      <c r="A28" s="11" t="s">
        <v>116</v>
      </c>
      <c r="B28" s="35">
        <f t="shared" ref="B28:F33" si="2">B6+B17</f>
        <v>36</v>
      </c>
      <c r="C28" s="12">
        <f t="shared" si="2"/>
        <v>33</v>
      </c>
      <c r="D28" s="11">
        <f t="shared" si="2"/>
        <v>30</v>
      </c>
      <c r="E28" s="11">
        <f t="shared" si="2"/>
        <v>6</v>
      </c>
      <c r="F28" s="12">
        <f t="shared" si="2"/>
        <v>0</v>
      </c>
      <c r="G28" s="12">
        <f t="shared" ref="G28:G33" si="3">SUM(B28:F28)</f>
        <v>105</v>
      </c>
      <c r="H28" s="32"/>
      <c r="I28" s="31"/>
      <c r="J28" s="31"/>
      <c r="K28" s="31"/>
      <c r="L28" s="31"/>
      <c r="M28" s="31"/>
    </row>
    <row r="29" spans="1:31" x14ac:dyDescent="0.2">
      <c r="A29" s="11" t="s">
        <v>30</v>
      </c>
      <c r="B29" s="35">
        <f t="shared" si="2"/>
        <v>30</v>
      </c>
      <c r="C29" s="12">
        <f t="shared" si="2"/>
        <v>27</v>
      </c>
      <c r="D29" s="11">
        <f t="shared" si="2"/>
        <v>30</v>
      </c>
      <c r="E29" s="11">
        <f t="shared" si="2"/>
        <v>0</v>
      </c>
      <c r="F29" s="12">
        <f t="shared" si="2"/>
        <v>0</v>
      </c>
      <c r="G29" s="11">
        <f t="shared" si="3"/>
        <v>87</v>
      </c>
      <c r="H29" s="32"/>
      <c r="I29" s="31"/>
      <c r="J29" s="31"/>
      <c r="K29" s="31"/>
      <c r="L29" s="31"/>
      <c r="M29" s="31"/>
    </row>
    <row r="30" spans="1:31" x14ac:dyDescent="0.2">
      <c r="A30" s="11" t="s">
        <v>191</v>
      </c>
      <c r="B30" s="35">
        <f t="shared" si="2"/>
        <v>6</v>
      </c>
      <c r="C30" s="12">
        <f t="shared" si="2"/>
        <v>0</v>
      </c>
      <c r="D30" s="11">
        <f t="shared" si="2"/>
        <v>0</v>
      </c>
      <c r="E30" s="11">
        <f t="shared" si="2"/>
        <v>0</v>
      </c>
      <c r="F30" s="12">
        <f t="shared" si="2"/>
        <v>0</v>
      </c>
      <c r="G30" s="19">
        <f t="shared" si="3"/>
        <v>6</v>
      </c>
      <c r="H30" s="32"/>
      <c r="I30" s="31"/>
      <c r="J30" s="31"/>
      <c r="K30" s="31"/>
      <c r="L30" s="31"/>
      <c r="M30" s="31"/>
    </row>
    <row r="31" spans="1:31" x14ac:dyDescent="0.2">
      <c r="A31" s="11" t="s">
        <v>123</v>
      </c>
      <c r="B31" s="35">
        <f t="shared" si="2"/>
        <v>0</v>
      </c>
      <c r="C31" s="12">
        <f t="shared" si="2"/>
        <v>6</v>
      </c>
      <c r="D31" s="11">
        <f t="shared" si="2"/>
        <v>0</v>
      </c>
      <c r="E31" s="11">
        <f t="shared" si="2"/>
        <v>0</v>
      </c>
      <c r="F31" s="12">
        <f t="shared" si="2"/>
        <v>0</v>
      </c>
      <c r="G31" s="19">
        <f t="shared" si="3"/>
        <v>6</v>
      </c>
      <c r="H31" s="32"/>
      <c r="I31" s="31"/>
      <c r="J31" s="31"/>
      <c r="K31" s="31"/>
      <c r="L31" s="31"/>
      <c r="M31" s="31"/>
    </row>
    <row r="32" spans="1:31" x14ac:dyDescent="0.2">
      <c r="A32" s="11" t="s">
        <v>117</v>
      </c>
      <c r="B32" s="35">
        <f t="shared" si="2"/>
        <v>0</v>
      </c>
      <c r="C32" s="12">
        <f t="shared" si="2"/>
        <v>0</v>
      </c>
      <c r="D32" s="11">
        <f t="shared" si="2"/>
        <v>6</v>
      </c>
      <c r="E32" s="11">
        <f t="shared" si="2"/>
        <v>12</v>
      </c>
      <c r="F32" s="12">
        <f t="shared" si="2"/>
        <v>0</v>
      </c>
      <c r="G32" s="11">
        <f t="shared" si="3"/>
        <v>18</v>
      </c>
      <c r="H32" s="31"/>
      <c r="I32" s="31"/>
      <c r="J32" s="31"/>
      <c r="K32" s="31"/>
      <c r="L32" s="31"/>
    </row>
    <row r="33" spans="1:12" x14ac:dyDescent="0.2">
      <c r="A33" s="11" t="s">
        <v>120</v>
      </c>
      <c r="B33" s="35">
        <f t="shared" si="2"/>
        <v>6</v>
      </c>
      <c r="C33" s="12">
        <f t="shared" si="2"/>
        <v>6</v>
      </c>
      <c r="D33" s="11">
        <f t="shared" si="2"/>
        <v>6</v>
      </c>
      <c r="E33" s="11">
        <f t="shared" si="2"/>
        <v>0</v>
      </c>
      <c r="F33" s="12">
        <f t="shared" si="2"/>
        <v>0</v>
      </c>
      <c r="G33" s="11">
        <f t="shared" si="3"/>
        <v>18</v>
      </c>
      <c r="H33" s="31"/>
      <c r="I33" s="31"/>
      <c r="J33" s="31"/>
      <c r="K33" s="31"/>
      <c r="L33" s="31"/>
    </row>
    <row r="34" spans="1:12" x14ac:dyDescent="0.2">
      <c r="A34" s="29"/>
      <c r="B34" s="30"/>
      <c r="C34" s="31"/>
      <c r="D34" s="32"/>
      <c r="E34" s="31"/>
      <c r="F34" s="31"/>
      <c r="G34" s="32"/>
      <c r="H34" s="31"/>
      <c r="I34" s="31"/>
      <c r="J34" s="31"/>
      <c r="K34" s="31"/>
      <c r="L34" s="31"/>
    </row>
    <row r="35" spans="1:12" x14ac:dyDescent="0.2">
      <c r="A35" s="29"/>
      <c r="B35" s="30"/>
      <c r="C35" s="31"/>
      <c r="D35" s="32"/>
      <c r="E35" s="31"/>
      <c r="F35" s="31"/>
      <c r="G35" s="32"/>
      <c r="H35" s="31"/>
      <c r="I35" s="31"/>
      <c r="J35" s="31"/>
      <c r="K35" s="31"/>
      <c r="L35" s="31"/>
    </row>
    <row r="36" spans="1:12" x14ac:dyDescent="0.2">
      <c r="A36" s="11"/>
      <c r="B36" s="11" t="s">
        <v>67</v>
      </c>
      <c r="C36" s="11" t="s">
        <v>32</v>
      </c>
      <c r="D36" s="11" t="s">
        <v>20</v>
      </c>
      <c r="E36" s="11"/>
      <c r="F36" s="11"/>
      <c r="G36" s="11" t="s">
        <v>471</v>
      </c>
      <c r="H36" s="11" t="s">
        <v>472</v>
      </c>
      <c r="I36" s="31"/>
      <c r="J36" s="31"/>
      <c r="K36" s="31"/>
      <c r="L36" s="31"/>
    </row>
    <row r="37" spans="1:12" x14ac:dyDescent="0.2">
      <c r="A37" s="11" t="s">
        <v>475</v>
      </c>
      <c r="B37" s="11">
        <f>B28-B31</f>
        <v>36</v>
      </c>
      <c r="C37" s="11">
        <f>C28-C31</f>
        <v>27</v>
      </c>
      <c r="D37" s="11">
        <f>D28-D31</f>
        <v>30</v>
      </c>
      <c r="E37" s="11"/>
      <c r="F37" s="11"/>
      <c r="G37" s="11">
        <f>SUM(B37:D37)</f>
        <v>93</v>
      </c>
      <c r="H37" s="107">
        <f>G37/G28</f>
        <v>0.88571428571428568</v>
      </c>
      <c r="I37" s="31"/>
      <c r="J37" s="31"/>
      <c r="K37" s="31"/>
      <c r="L37" s="31"/>
    </row>
    <row r="38" spans="1:12" x14ac:dyDescent="0.2">
      <c r="A38" s="108" t="s">
        <v>473</v>
      </c>
      <c r="B38" s="109"/>
      <c r="C38" s="109"/>
      <c r="D38" s="109"/>
      <c r="E38" s="109"/>
      <c r="F38" s="110"/>
      <c r="G38" s="11">
        <f>E28+F28+G31</f>
        <v>12</v>
      </c>
      <c r="H38" s="107">
        <f>G38/G28</f>
        <v>0.11428571428571428</v>
      </c>
      <c r="I38" s="31"/>
      <c r="J38" s="31"/>
      <c r="K38" s="31"/>
      <c r="L38" s="31"/>
    </row>
    <row r="39" spans="1:12" x14ac:dyDescent="0.2">
      <c r="A39" s="11" t="s">
        <v>476</v>
      </c>
      <c r="B39" s="111">
        <f>B37/G37</f>
        <v>0.38709677419354838</v>
      </c>
      <c r="C39" s="111">
        <f>C37/G37</f>
        <v>0.29032258064516131</v>
      </c>
      <c r="D39" s="111">
        <f>D37/G37</f>
        <v>0.32258064516129031</v>
      </c>
      <c r="E39" s="111"/>
      <c r="F39" s="111"/>
      <c r="G39" s="111"/>
      <c r="H39" s="111"/>
      <c r="I39" s="31"/>
      <c r="J39" s="31"/>
      <c r="K39" s="31"/>
      <c r="L39" s="31"/>
    </row>
    <row r="40" spans="1:12" x14ac:dyDescent="0.2">
      <c r="A40" s="29"/>
      <c r="B40" s="30"/>
      <c r="C40" s="31"/>
      <c r="D40" s="32"/>
      <c r="E40" s="31"/>
      <c r="F40" s="31"/>
      <c r="G40" s="32"/>
      <c r="H40" s="31"/>
      <c r="I40" s="31"/>
      <c r="J40" s="31"/>
      <c r="K40" s="31"/>
      <c r="L40" s="31"/>
    </row>
    <row r="41" spans="1:12" x14ac:dyDescent="0.2">
      <c r="A41" s="29"/>
      <c r="B41" s="30"/>
      <c r="C41" s="31"/>
      <c r="D41" s="32"/>
      <c r="E41" s="31"/>
      <c r="F41" s="31"/>
      <c r="G41" s="32"/>
      <c r="H41" s="31"/>
      <c r="I41" s="31"/>
      <c r="J41" s="31"/>
      <c r="K41" s="31"/>
      <c r="L41" s="31"/>
    </row>
    <row r="42" spans="1:12" x14ac:dyDescent="0.2">
      <c r="A42" s="29"/>
      <c r="B42" s="30"/>
      <c r="C42" s="31"/>
      <c r="D42" s="32"/>
      <c r="E42" s="31"/>
      <c r="F42" s="31"/>
      <c r="G42" s="32"/>
      <c r="H42" s="31"/>
      <c r="I42" s="31"/>
      <c r="J42" s="31"/>
      <c r="K42" s="31"/>
      <c r="L42" s="31"/>
    </row>
    <row r="43" spans="1:12" x14ac:dyDescent="0.2">
      <c r="A43" s="29"/>
      <c r="B43" s="30"/>
      <c r="C43" s="31"/>
      <c r="D43" s="32"/>
      <c r="E43" s="31"/>
      <c r="F43" s="31"/>
      <c r="G43" s="32"/>
      <c r="H43" s="31"/>
      <c r="I43" s="31"/>
      <c r="J43" s="31"/>
      <c r="K43" s="31"/>
      <c r="L43" s="31"/>
    </row>
    <row r="44" spans="1:12" x14ac:dyDescent="0.2">
      <c r="A44" s="29"/>
      <c r="B44" s="30"/>
      <c r="C44" s="31"/>
      <c r="D44" s="32"/>
      <c r="E44" s="31"/>
      <c r="F44" s="31"/>
      <c r="G44" s="32"/>
      <c r="H44" s="31"/>
      <c r="I44" s="31"/>
      <c r="J44" s="31"/>
      <c r="K44" s="31"/>
      <c r="L44" s="31"/>
    </row>
    <row r="45" spans="1:12" x14ac:dyDescent="0.2">
      <c r="A45" s="29"/>
      <c r="B45" s="30"/>
      <c r="C45" s="31"/>
      <c r="D45" s="32"/>
      <c r="E45" s="31"/>
      <c r="F45" s="31"/>
      <c r="G45" s="32"/>
      <c r="H45" s="31"/>
      <c r="I45" s="31"/>
      <c r="J45" s="31"/>
      <c r="K45" s="31"/>
      <c r="L45" s="31"/>
    </row>
    <row r="46" spans="1:12" x14ac:dyDescent="0.2">
      <c r="A46" s="29"/>
      <c r="B46" s="30"/>
      <c r="C46" s="31"/>
      <c r="D46" s="32"/>
      <c r="E46" s="31"/>
      <c r="F46" s="31"/>
      <c r="G46" s="32"/>
      <c r="H46" s="31"/>
      <c r="I46" s="31"/>
      <c r="J46" s="31"/>
      <c r="K46" s="31"/>
      <c r="L46" s="31"/>
    </row>
    <row r="47" spans="1:12" x14ac:dyDescent="0.2">
      <c r="A47" s="29"/>
      <c r="B47" s="30"/>
      <c r="C47" s="29"/>
      <c r="D47" s="30"/>
      <c r="E47" s="29"/>
      <c r="F47" s="29"/>
      <c r="G47" s="30"/>
      <c r="H47" s="29"/>
      <c r="I47" s="29"/>
      <c r="J47" s="29"/>
      <c r="K47" s="29"/>
      <c r="L47" s="29"/>
    </row>
  </sheetData>
  <mergeCells count="2">
    <mergeCell ref="A1:L1"/>
    <mergeCell ref="A2:J2"/>
  </mergeCells>
  <pageMargins left="0.7" right="0.7" top="0.75" bottom="0.75" header="0.3" footer="0.3"/>
  <pageSetup paperSize="9" scale="73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4" sqref="E14"/>
    </sheetView>
  </sheetViews>
  <sheetFormatPr defaultRowHeight="15" x14ac:dyDescent="0.25"/>
  <sheetData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T43"/>
  <sheetViews>
    <sheetView workbookViewId="0">
      <selection activeCell="M32" sqref="M32"/>
    </sheetView>
  </sheetViews>
  <sheetFormatPr defaultRowHeight="15" x14ac:dyDescent="0.25"/>
  <cols>
    <col min="1" max="1" width="11.140625" bestFit="1" customWidth="1"/>
    <col min="2" max="2" width="46.7109375" style="50" customWidth="1"/>
    <col min="3" max="3" width="5.140625" bestFit="1" customWidth="1"/>
    <col min="4" max="4" width="9.140625" customWidth="1"/>
    <col min="5" max="5" width="7.42578125" bestFit="1" customWidth="1"/>
    <col min="6" max="6" width="7.140625" bestFit="1" customWidth="1"/>
    <col min="7" max="7" width="10.28515625" style="50" bestFit="1" customWidth="1"/>
    <col min="8" max="8" width="16.5703125" bestFit="1" customWidth="1"/>
    <col min="9" max="9" width="9.7109375" bestFit="1" customWidth="1"/>
    <col min="10" max="10" width="4.28515625" customWidth="1"/>
    <col min="11" max="11" width="8.140625" customWidth="1"/>
    <col min="12" max="12" width="4.28515625" customWidth="1"/>
    <col min="13" max="13" width="18.5703125" customWidth="1"/>
  </cols>
  <sheetData>
    <row r="1" spans="1:20" s="1" customFormat="1" ht="23.25" x14ac:dyDescent="0.35">
      <c r="A1" s="113" t="s">
        <v>125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1:20" s="44" customFormat="1" ht="18.75" x14ac:dyDescent="0.3">
      <c r="A2" s="117" t="s">
        <v>1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43"/>
    </row>
    <row r="3" spans="1:20" ht="23.25" x14ac:dyDescent="0.25">
      <c r="A3" s="3" t="s">
        <v>2</v>
      </c>
      <c r="B3" s="4" t="s">
        <v>3</v>
      </c>
      <c r="C3" s="5" t="s">
        <v>4</v>
      </c>
      <c r="D3" s="6" t="s">
        <v>126</v>
      </c>
      <c r="E3" s="6" t="s">
        <v>6</v>
      </c>
      <c r="F3" s="6" t="s">
        <v>7</v>
      </c>
      <c r="G3" s="6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45"/>
      <c r="N3" s="46"/>
      <c r="O3" s="46"/>
      <c r="P3" s="46"/>
      <c r="Q3" s="46"/>
      <c r="R3" s="46"/>
      <c r="S3" s="46"/>
      <c r="T3" s="46"/>
    </row>
    <row r="4" spans="1:20" s="47" customFormat="1" hidden="1" x14ac:dyDescent="0.25">
      <c r="A4" s="17" t="s">
        <v>33</v>
      </c>
      <c r="B4" s="10" t="s">
        <v>127</v>
      </c>
      <c r="C4" s="11" t="s">
        <v>16</v>
      </c>
      <c r="D4" s="11" t="s">
        <v>30</v>
      </c>
      <c r="E4" s="11">
        <v>6</v>
      </c>
      <c r="F4" s="11">
        <v>6</v>
      </c>
      <c r="G4" s="12"/>
      <c r="H4" s="11" t="s">
        <v>128</v>
      </c>
      <c r="I4" s="11"/>
      <c r="J4" s="11" t="s">
        <v>32</v>
      </c>
      <c r="K4" s="11" t="s">
        <v>21</v>
      </c>
      <c r="L4" s="11" t="s">
        <v>22</v>
      </c>
      <c r="M4" s="46"/>
      <c r="N4" s="46"/>
      <c r="O4" s="46"/>
      <c r="P4" s="46"/>
      <c r="Q4" s="46"/>
      <c r="R4" s="46"/>
      <c r="S4" s="46"/>
      <c r="T4" s="46"/>
    </row>
    <row r="5" spans="1:20" hidden="1" x14ac:dyDescent="0.25">
      <c r="A5" s="17" t="s">
        <v>129</v>
      </c>
      <c r="B5" s="10" t="s">
        <v>130</v>
      </c>
      <c r="C5" s="11" t="s">
        <v>16</v>
      </c>
      <c r="D5" s="11" t="s">
        <v>30</v>
      </c>
      <c r="E5" s="11">
        <v>9</v>
      </c>
      <c r="F5" s="11">
        <v>9</v>
      </c>
      <c r="G5" s="12"/>
      <c r="H5" s="11" t="s">
        <v>131</v>
      </c>
      <c r="I5" s="11"/>
      <c r="J5" s="11" t="s">
        <v>32</v>
      </c>
      <c r="K5" s="11" t="s">
        <v>49</v>
      </c>
      <c r="L5" s="11" t="s">
        <v>22</v>
      </c>
      <c r="M5" s="46"/>
      <c r="N5" s="46"/>
      <c r="O5" s="46"/>
      <c r="P5" s="46"/>
      <c r="Q5" s="46"/>
      <c r="R5" s="46"/>
      <c r="S5" s="46"/>
      <c r="T5" s="46"/>
    </row>
    <row r="6" spans="1:20" s="47" customFormat="1" hidden="1" x14ac:dyDescent="0.25">
      <c r="A6" s="17" t="s">
        <v>132</v>
      </c>
      <c r="B6" s="10" t="s">
        <v>133</v>
      </c>
      <c r="C6" s="11" t="s">
        <v>63</v>
      </c>
      <c r="D6" s="11" t="s">
        <v>26</v>
      </c>
      <c r="E6" s="11">
        <v>6</v>
      </c>
      <c r="F6" s="11">
        <v>6</v>
      </c>
      <c r="G6" s="12"/>
      <c r="H6" s="11" t="s">
        <v>134</v>
      </c>
      <c r="I6" s="11"/>
      <c r="J6" s="11" t="s">
        <v>32</v>
      </c>
      <c r="K6" s="11" t="s">
        <v>21</v>
      </c>
      <c r="L6" s="11" t="s">
        <v>22</v>
      </c>
      <c r="M6" s="46"/>
      <c r="N6" s="46"/>
      <c r="O6" s="46"/>
      <c r="P6" s="46"/>
      <c r="Q6" s="46"/>
      <c r="R6" s="46"/>
      <c r="S6" s="46"/>
      <c r="T6" s="46"/>
    </row>
    <row r="7" spans="1:20" s="47" customFormat="1" hidden="1" x14ac:dyDescent="0.25">
      <c r="A7" s="17" t="s">
        <v>14</v>
      </c>
      <c r="B7" s="10" t="s">
        <v>15</v>
      </c>
      <c r="C7" s="11" t="s">
        <v>16</v>
      </c>
      <c r="D7" s="11" t="s">
        <v>30</v>
      </c>
      <c r="E7" s="11">
        <v>12</v>
      </c>
      <c r="F7" s="11">
        <v>6</v>
      </c>
      <c r="G7" s="12"/>
      <c r="H7" s="11" t="s">
        <v>135</v>
      </c>
      <c r="I7" s="11"/>
      <c r="J7" s="11" t="s">
        <v>67</v>
      </c>
      <c r="K7" s="11" t="s">
        <v>21</v>
      </c>
      <c r="L7" s="11" t="s">
        <v>22</v>
      </c>
      <c r="M7" s="46"/>
      <c r="N7" s="46"/>
      <c r="O7" s="46"/>
      <c r="P7" s="46"/>
      <c r="Q7" s="46"/>
      <c r="R7" s="46"/>
      <c r="S7" s="46"/>
      <c r="T7" s="46"/>
    </row>
    <row r="8" spans="1:20" hidden="1" x14ac:dyDescent="0.25">
      <c r="A8" s="17" t="s">
        <v>50</v>
      </c>
      <c r="B8" s="10" t="s">
        <v>136</v>
      </c>
      <c r="C8" s="11" t="s">
        <v>16</v>
      </c>
      <c r="D8" s="11" t="s">
        <v>30</v>
      </c>
      <c r="E8" s="11">
        <v>12</v>
      </c>
      <c r="F8" s="11">
        <v>6</v>
      </c>
      <c r="G8" s="12"/>
      <c r="H8" s="11" t="s">
        <v>137</v>
      </c>
      <c r="I8" s="11"/>
      <c r="J8" s="11" t="s">
        <v>67</v>
      </c>
      <c r="K8" s="11" t="s">
        <v>49</v>
      </c>
      <c r="L8" s="11" t="s">
        <v>22</v>
      </c>
      <c r="M8" s="46"/>
      <c r="N8" s="46"/>
      <c r="O8" s="46"/>
      <c r="P8" s="46"/>
      <c r="Q8" s="46"/>
      <c r="R8" s="46"/>
      <c r="S8" s="46"/>
      <c r="T8" s="46"/>
    </row>
    <row r="9" spans="1:20" hidden="1" x14ac:dyDescent="0.25">
      <c r="A9" s="17" t="s">
        <v>50</v>
      </c>
      <c r="B9" s="10" t="s">
        <v>138</v>
      </c>
      <c r="C9" s="11" t="s">
        <v>16</v>
      </c>
      <c r="D9" s="11" t="s">
        <v>139</v>
      </c>
      <c r="E9" s="11">
        <v>12</v>
      </c>
      <c r="F9" s="11">
        <v>6</v>
      </c>
      <c r="G9" s="12"/>
      <c r="H9" s="11" t="s">
        <v>140</v>
      </c>
      <c r="I9" s="11"/>
      <c r="J9" s="11" t="s">
        <v>20</v>
      </c>
      <c r="K9" s="11" t="s">
        <v>21</v>
      </c>
      <c r="L9" s="11" t="s">
        <v>22</v>
      </c>
      <c r="M9" s="46"/>
      <c r="N9" s="46"/>
      <c r="O9" s="46"/>
      <c r="P9" s="46"/>
      <c r="Q9" s="46"/>
      <c r="R9" s="46"/>
      <c r="S9" s="46"/>
      <c r="T9" s="46"/>
    </row>
    <row r="10" spans="1:20" s="47" customFormat="1" hidden="1" x14ac:dyDescent="0.25">
      <c r="A10" s="17" t="s">
        <v>23</v>
      </c>
      <c r="B10" s="10" t="s">
        <v>141</v>
      </c>
      <c r="C10" s="11" t="s">
        <v>63</v>
      </c>
      <c r="D10" s="11" t="s">
        <v>26</v>
      </c>
      <c r="E10" s="11">
        <v>6</v>
      </c>
      <c r="F10" s="11">
        <v>6</v>
      </c>
      <c r="G10" s="12"/>
      <c r="H10" s="11" t="s">
        <v>142</v>
      </c>
      <c r="I10" s="11"/>
      <c r="J10" s="11"/>
      <c r="K10" s="11" t="s">
        <v>21</v>
      </c>
      <c r="L10" s="11" t="s">
        <v>22</v>
      </c>
      <c r="M10" s="46"/>
      <c r="N10" s="46"/>
      <c r="O10" s="46"/>
      <c r="P10" s="46"/>
      <c r="Q10" s="46"/>
      <c r="R10" s="46"/>
      <c r="S10" s="46"/>
      <c r="T10" s="46"/>
    </row>
    <row r="11" spans="1:20" s="47" customFormat="1" hidden="1" x14ac:dyDescent="0.25">
      <c r="A11" s="17" t="s">
        <v>14</v>
      </c>
      <c r="B11" s="10" t="s">
        <v>47</v>
      </c>
      <c r="C11" s="11" t="s">
        <v>16</v>
      </c>
      <c r="D11" s="11" t="s">
        <v>26</v>
      </c>
      <c r="E11" s="11">
        <v>12</v>
      </c>
      <c r="F11" s="11">
        <v>6</v>
      </c>
      <c r="G11" s="12"/>
      <c r="H11" s="11" t="s">
        <v>143</v>
      </c>
      <c r="I11" s="11"/>
      <c r="J11" s="11"/>
      <c r="K11" s="11" t="s">
        <v>49</v>
      </c>
      <c r="L11" s="11" t="s">
        <v>22</v>
      </c>
      <c r="M11" s="46"/>
      <c r="N11" s="46"/>
      <c r="O11" s="46"/>
      <c r="P11" s="46"/>
      <c r="Q11" s="46"/>
      <c r="R11" s="46"/>
      <c r="S11" s="46"/>
      <c r="T11" s="46"/>
    </row>
    <row r="12" spans="1:20" hidden="1" x14ac:dyDescent="0.25">
      <c r="A12" s="17" t="s">
        <v>28</v>
      </c>
      <c r="B12" s="10" t="s">
        <v>29</v>
      </c>
      <c r="C12" s="11" t="s">
        <v>16</v>
      </c>
      <c r="D12" s="11" t="s">
        <v>26</v>
      </c>
      <c r="E12" s="11">
        <v>6</v>
      </c>
      <c r="F12" s="11">
        <v>6</v>
      </c>
      <c r="G12" s="12"/>
      <c r="H12" s="11" t="s">
        <v>144</v>
      </c>
      <c r="I12" s="11"/>
      <c r="J12" s="11"/>
      <c r="K12" s="11" t="s">
        <v>49</v>
      </c>
      <c r="L12" s="11" t="s">
        <v>22</v>
      </c>
      <c r="M12" s="46"/>
      <c r="N12" s="46"/>
      <c r="O12" s="46"/>
      <c r="P12" s="46"/>
      <c r="Q12" s="46"/>
      <c r="R12" s="46"/>
      <c r="S12" s="46"/>
      <c r="T12" s="46"/>
    </row>
    <row r="13" spans="1:20" hidden="1" x14ac:dyDescent="0.25">
      <c r="A13" s="17" t="s">
        <v>145</v>
      </c>
      <c r="B13" s="10" t="s">
        <v>146</v>
      </c>
      <c r="C13" s="11" t="s">
        <v>38</v>
      </c>
      <c r="D13" s="11"/>
      <c r="E13" s="11">
        <v>3</v>
      </c>
      <c r="F13" s="11">
        <v>3</v>
      </c>
      <c r="G13" s="12"/>
      <c r="H13" s="11" t="s">
        <v>147</v>
      </c>
      <c r="I13" s="11"/>
      <c r="J13" s="11"/>
      <c r="K13" s="11" t="s">
        <v>49</v>
      </c>
      <c r="L13" s="11" t="s">
        <v>22</v>
      </c>
      <c r="M13" s="46"/>
      <c r="N13" s="46"/>
      <c r="O13" s="46"/>
      <c r="P13" s="46"/>
      <c r="Q13" s="46"/>
      <c r="R13" s="46"/>
      <c r="S13" s="46"/>
      <c r="T13" s="46"/>
    </row>
    <row r="14" spans="1:20" hidden="1" x14ac:dyDescent="0.25">
      <c r="A14" s="17" t="s">
        <v>40</v>
      </c>
      <c r="B14" s="10" t="s">
        <v>148</v>
      </c>
      <c r="C14" s="11" t="s">
        <v>16</v>
      </c>
      <c r="D14" s="11" t="s">
        <v>30</v>
      </c>
      <c r="E14" s="11">
        <v>6</v>
      </c>
      <c r="F14" s="11">
        <v>6</v>
      </c>
      <c r="G14" s="12"/>
      <c r="H14" s="11" t="s">
        <v>149</v>
      </c>
      <c r="I14" s="11"/>
      <c r="J14" s="11" t="s">
        <v>32</v>
      </c>
      <c r="K14" s="11" t="s">
        <v>21</v>
      </c>
      <c r="L14" s="11" t="s">
        <v>58</v>
      </c>
      <c r="M14" s="46"/>
      <c r="N14" s="46"/>
      <c r="O14" s="46"/>
      <c r="P14" s="46"/>
      <c r="Q14" s="46"/>
      <c r="R14" s="46"/>
      <c r="S14" s="46"/>
      <c r="T14" s="46"/>
    </row>
    <row r="15" spans="1:20" hidden="1" x14ac:dyDescent="0.25">
      <c r="A15" s="17" t="s">
        <v>75</v>
      </c>
      <c r="B15" s="10" t="s">
        <v>150</v>
      </c>
      <c r="C15" s="11" t="s">
        <v>25</v>
      </c>
      <c r="D15" s="11" t="s">
        <v>30</v>
      </c>
      <c r="E15" s="11">
        <v>9</v>
      </c>
      <c r="F15" s="11">
        <v>9</v>
      </c>
      <c r="G15" s="12"/>
      <c r="H15" s="48" t="s">
        <v>151</v>
      </c>
      <c r="I15" s="17" t="s">
        <v>75</v>
      </c>
      <c r="J15" s="11" t="s">
        <v>32</v>
      </c>
      <c r="K15" s="11" t="s">
        <v>49</v>
      </c>
      <c r="L15" s="11" t="s">
        <v>58</v>
      </c>
      <c r="M15" s="46"/>
      <c r="N15" s="46"/>
      <c r="O15" s="46"/>
      <c r="P15" s="46"/>
      <c r="Q15" s="46"/>
      <c r="R15" s="46"/>
      <c r="S15" s="46"/>
      <c r="T15" s="46"/>
    </row>
    <row r="16" spans="1:20" ht="24.75" hidden="1" x14ac:dyDescent="0.25">
      <c r="A16" s="17" t="s">
        <v>89</v>
      </c>
      <c r="B16" s="17" t="s">
        <v>152</v>
      </c>
      <c r="C16" s="11" t="s">
        <v>63</v>
      </c>
      <c r="D16" s="11" t="s">
        <v>30</v>
      </c>
      <c r="E16" s="11">
        <v>12</v>
      </c>
      <c r="F16" s="11">
        <v>12</v>
      </c>
      <c r="G16" s="12" t="s">
        <v>153</v>
      </c>
      <c r="H16" s="11" t="s">
        <v>92</v>
      </c>
      <c r="I16" s="11"/>
      <c r="J16" s="11" t="s">
        <v>32</v>
      </c>
      <c r="K16" s="11" t="s">
        <v>49</v>
      </c>
      <c r="L16" s="11" t="s">
        <v>58</v>
      </c>
      <c r="M16" s="46"/>
      <c r="N16" s="46"/>
      <c r="O16" s="46"/>
      <c r="P16" s="46"/>
      <c r="Q16" s="46"/>
      <c r="R16" s="46"/>
      <c r="S16" s="46"/>
      <c r="T16" s="46"/>
    </row>
    <row r="17" spans="1:20" hidden="1" x14ac:dyDescent="0.25">
      <c r="A17" s="17" t="s">
        <v>154</v>
      </c>
      <c r="B17" s="10" t="s">
        <v>155</v>
      </c>
      <c r="C17" s="11" t="s">
        <v>63</v>
      </c>
      <c r="D17" s="11" t="s">
        <v>30</v>
      </c>
      <c r="E17" s="11">
        <v>6</v>
      </c>
      <c r="F17" s="11">
        <v>6</v>
      </c>
      <c r="G17" s="12"/>
      <c r="H17" s="11" t="s">
        <v>156</v>
      </c>
      <c r="I17" s="11"/>
      <c r="J17" s="11" t="s">
        <v>32</v>
      </c>
      <c r="K17" s="11" t="s">
        <v>21</v>
      </c>
      <c r="L17" s="11" t="s">
        <v>58</v>
      </c>
      <c r="M17" s="46"/>
      <c r="N17" s="46"/>
      <c r="O17" s="46"/>
      <c r="P17" s="46"/>
      <c r="Q17" s="46"/>
      <c r="R17" s="46"/>
      <c r="S17" s="46"/>
      <c r="T17" s="46"/>
    </row>
    <row r="18" spans="1:20" hidden="1" x14ac:dyDescent="0.25">
      <c r="A18" s="17" t="s">
        <v>54</v>
      </c>
      <c r="B18" s="10" t="s">
        <v>55</v>
      </c>
      <c r="C18" s="11" t="s">
        <v>63</v>
      </c>
      <c r="D18" s="11" t="s">
        <v>30</v>
      </c>
      <c r="E18" s="11">
        <v>12</v>
      </c>
      <c r="F18" s="11">
        <v>12</v>
      </c>
      <c r="G18" s="12"/>
      <c r="H18" s="11" t="s">
        <v>157</v>
      </c>
      <c r="I18" s="11"/>
      <c r="J18" s="11" t="s">
        <v>67</v>
      </c>
      <c r="K18" s="11" t="s">
        <v>21</v>
      </c>
      <c r="L18" s="11" t="s">
        <v>58</v>
      </c>
      <c r="M18" s="46"/>
      <c r="N18" s="46"/>
      <c r="O18" s="46"/>
      <c r="P18" s="46"/>
      <c r="Q18" s="46"/>
      <c r="R18" s="46"/>
      <c r="S18" s="46"/>
      <c r="T18" s="46"/>
    </row>
    <row r="19" spans="1:20" hidden="1" x14ac:dyDescent="0.25">
      <c r="A19" s="17" t="s">
        <v>50</v>
      </c>
      <c r="B19" s="10" t="s">
        <v>158</v>
      </c>
      <c r="C19" s="11" t="s">
        <v>16</v>
      </c>
      <c r="D19" s="11" t="s">
        <v>30</v>
      </c>
      <c r="E19" s="11">
        <v>6</v>
      </c>
      <c r="F19" s="11">
        <v>6</v>
      </c>
      <c r="G19" s="12"/>
      <c r="H19" s="11" t="s">
        <v>137</v>
      </c>
      <c r="I19" s="11"/>
      <c r="J19" s="11" t="s">
        <v>67</v>
      </c>
      <c r="K19" s="11" t="s">
        <v>21</v>
      </c>
      <c r="L19" s="11" t="s">
        <v>58</v>
      </c>
      <c r="M19" s="46"/>
      <c r="N19" s="46"/>
      <c r="O19" s="46"/>
      <c r="P19" s="46"/>
      <c r="Q19" s="46"/>
      <c r="R19" s="46"/>
      <c r="S19" s="46"/>
      <c r="T19" s="46"/>
    </row>
    <row r="20" spans="1:20" hidden="1" x14ac:dyDescent="0.25">
      <c r="A20" s="17" t="s">
        <v>83</v>
      </c>
      <c r="B20" s="10" t="s">
        <v>159</v>
      </c>
      <c r="C20" s="11" t="s">
        <v>63</v>
      </c>
      <c r="D20" s="11" t="s">
        <v>17</v>
      </c>
      <c r="E20" s="11">
        <v>9</v>
      </c>
      <c r="F20" s="11">
        <v>9</v>
      </c>
      <c r="G20" s="12"/>
      <c r="H20" s="11" t="s">
        <v>160</v>
      </c>
      <c r="I20" s="11"/>
      <c r="J20" s="11" t="s">
        <v>20</v>
      </c>
      <c r="K20" s="11" t="s">
        <v>49</v>
      </c>
      <c r="L20" s="11" t="s">
        <v>58</v>
      </c>
      <c r="M20" s="46"/>
      <c r="N20" s="46"/>
      <c r="O20" s="46"/>
      <c r="P20" s="46"/>
      <c r="Q20" s="46"/>
      <c r="R20" s="46"/>
      <c r="S20" s="46"/>
      <c r="T20" s="46"/>
    </row>
    <row r="21" spans="1:20" x14ac:dyDescent="0.25">
      <c r="A21" s="17" t="s">
        <v>161</v>
      </c>
      <c r="B21" s="10" t="s">
        <v>162</v>
      </c>
      <c r="C21" s="11" t="s">
        <v>63</v>
      </c>
      <c r="D21" s="11" t="s">
        <v>30</v>
      </c>
      <c r="E21" s="11">
        <v>6</v>
      </c>
      <c r="F21" s="11">
        <v>6</v>
      </c>
      <c r="G21" s="12"/>
      <c r="H21" s="11" t="s">
        <v>163</v>
      </c>
      <c r="I21" s="11"/>
      <c r="J21" s="11" t="s">
        <v>32</v>
      </c>
      <c r="K21" s="11" t="s">
        <v>49</v>
      </c>
      <c r="L21" s="11" t="s">
        <v>81</v>
      </c>
      <c r="M21" s="46"/>
      <c r="N21" s="46"/>
      <c r="O21" s="46"/>
      <c r="P21" s="46"/>
      <c r="Q21" s="46"/>
      <c r="R21" s="46"/>
      <c r="S21" s="46"/>
      <c r="T21" s="46"/>
    </row>
    <row r="22" spans="1:20" s="47" customFormat="1" x14ac:dyDescent="0.25">
      <c r="A22" s="17" t="s">
        <v>102</v>
      </c>
      <c r="B22" s="10" t="s">
        <v>103</v>
      </c>
      <c r="C22" s="11" t="s">
        <v>63</v>
      </c>
      <c r="D22" s="11" t="s">
        <v>30</v>
      </c>
      <c r="E22" s="11">
        <v>6</v>
      </c>
      <c r="F22" s="11">
        <v>6</v>
      </c>
      <c r="G22" s="12"/>
      <c r="H22" s="11" t="s">
        <v>104</v>
      </c>
      <c r="I22" s="11"/>
      <c r="J22" s="11" t="s">
        <v>32</v>
      </c>
      <c r="K22" s="11" t="s">
        <v>21</v>
      </c>
      <c r="L22" s="11" t="s">
        <v>81</v>
      </c>
      <c r="M22"/>
      <c r="N22"/>
      <c r="O22"/>
      <c r="P22"/>
      <c r="Q22"/>
      <c r="R22"/>
      <c r="S22"/>
      <c r="T22"/>
    </row>
    <row r="23" spans="1:20" x14ac:dyDescent="0.25">
      <c r="A23" s="17" t="s">
        <v>161</v>
      </c>
      <c r="B23" s="10" t="s">
        <v>164</v>
      </c>
      <c r="C23" s="11" t="s">
        <v>63</v>
      </c>
      <c r="D23" s="11" t="s">
        <v>30</v>
      </c>
      <c r="E23" s="11">
        <v>12</v>
      </c>
      <c r="F23" s="11">
        <v>12</v>
      </c>
      <c r="G23" s="12"/>
      <c r="H23" s="11" t="s">
        <v>165</v>
      </c>
      <c r="I23" s="11"/>
      <c r="J23" s="11" t="s">
        <v>67</v>
      </c>
      <c r="K23" s="11" t="s">
        <v>21</v>
      </c>
      <c r="L23" s="11" t="s">
        <v>81</v>
      </c>
      <c r="M23" s="46"/>
      <c r="N23" s="46"/>
      <c r="O23" s="46"/>
      <c r="P23" s="46"/>
      <c r="Q23" s="46"/>
      <c r="R23" s="46"/>
      <c r="S23" s="46"/>
      <c r="T23" s="46"/>
    </row>
    <row r="24" spans="1:20" x14ac:dyDescent="0.25">
      <c r="A24" s="17" t="s">
        <v>61</v>
      </c>
      <c r="B24" s="10" t="s">
        <v>166</v>
      </c>
      <c r="C24" s="11" t="s">
        <v>25</v>
      </c>
      <c r="D24" s="11" t="s">
        <v>17</v>
      </c>
      <c r="E24" s="11">
        <v>9</v>
      </c>
      <c r="F24" s="11">
        <v>9</v>
      </c>
      <c r="G24" s="12"/>
      <c r="H24" s="11" t="s">
        <v>167</v>
      </c>
      <c r="I24" s="11"/>
      <c r="J24" s="11" t="s">
        <v>20</v>
      </c>
      <c r="K24" s="11" t="s">
        <v>49</v>
      </c>
      <c r="L24" s="11" t="s">
        <v>81</v>
      </c>
      <c r="O24" s="46"/>
      <c r="P24" s="46"/>
      <c r="Q24" s="46"/>
      <c r="R24" s="46"/>
      <c r="S24" s="46"/>
      <c r="T24" s="46"/>
    </row>
    <row r="25" spans="1:20" x14ac:dyDescent="0.25">
      <c r="A25" s="21" t="s">
        <v>89</v>
      </c>
      <c r="B25" s="22" t="s">
        <v>168</v>
      </c>
      <c r="C25" s="23" t="s">
        <v>63</v>
      </c>
      <c r="D25" s="23" t="s">
        <v>26</v>
      </c>
      <c r="E25" s="23">
        <v>9</v>
      </c>
      <c r="F25" s="23">
        <v>9</v>
      </c>
      <c r="G25" s="24"/>
      <c r="H25" s="23" t="s">
        <v>169</v>
      </c>
      <c r="I25" s="23"/>
      <c r="J25" s="23"/>
      <c r="K25" s="23" t="s">
        <v>49</v>
      </c>
      <c r="L25" s="23" t="s">
        <v>81</v>
      </c>
      <c r="M25" s="46"/>
      <c r="N25" s="46"/>
      <c r="O25" s="46"/>
      <c r="P25" s="46"/>
      <c r="Q25" s="46"/>
      <c r="R25" s="46"/>
      <c r="S25" s="46"/>
      <c r="T25" s="46"/>
    </row>
    <row r="26" spans="1:20" ht="24.75" x14ac:dyDescent="0.25">
      <c r="A26" s="17" t="s">
        <v>36</v>
      </c>
      <c r="B26" s="10" t="s">
        <v>170</v>
      </c>
      <c r="C26" s="11" t="s">
        <v>38</v>
      </c>
      <c r="D26" s="11" t="s">
        <v>26</v>
      </c>
      <c r="E26" s="11">
        <v>3</v>
      </c>
      <c r="F26" s="11">
        <v>3</v>
      </c>
      <c r="G26" s="12" t="s">
        <v>171</v>
      </c>
      <c r="H26" s="11" t="s">
        <v>172</v>
      </c>
      <c r="I26" s="11"/>
      <c r="J26" s="11"/>
      <c r="K26" s="11" t="s">
        <v>21</v>
      </c>
      <c r="L26" s="11" t="s">
        <v>81</v>
      </c>
      <c r="M26" s="49"/>
      <c r="O26" s="46"/>
    </row>
    <row r="27" spans="1:20" x14ac:dyDescent="0.25">
      <c r="C27" s="51"/>
      <c r="D27" s="51"/>
      <c r="E27" s="51"/>
      <c r="F27" s="51"/>
      <c r="G27" s="52"/>
      <c r="H27" s="51"/>
      <c r="I27" s="51"/>
      <c r="J27" s="51"/>
      <c r="K27" s="51"/>
      <c r="L27" s="51"/>
    </row>
    <row r="28" spans="1:20" x14ac:dyDescent="0.25">
      <c r="C28" s="51"/>
      <c r="D28" s="51"/>
      <c r="E28" s="51"/>
      <c r="F28" s="51">
        <f>SUM(F4:F26)</f>
        <v>165</v>
      </c>
      <c r="G28" s="52"/>
      <c r="H28" s="51"/>
      <c r="I28" s="51"/>
      <c r="J28" s="51"/>
      <c r="K28" s="51"/>
      <c r="L28" s="51"/>
    </row>
    <row r="29" spans="1:20" x14ac:dyDescent="0.25">
      <c r="A29" s="29" t="s">
        <v>109</v>
      </c>
      <c r="B29" s="30"/>
      <c r="C29" s="51"/>
      <c r="D29" s="51"/>
      <c r="E29" s="51"/>
      <c r="F29" s="51"/>
      <c r="G29" s="52"/>
      <c r="H29" s="51"/>
      <c r="I29" s="51"/>
      <c r="J29" s="51"/>
      <c r="K29" s="51"/>
      <c r="L29" s="51"/>
    </row>
    <row r="30" spans="1:20" x14ac:dyDescent="0.25">
      <c r="A30" s="29" t="s">
        <v>110</v>
      </c>
      <c r="B30" s="30"/>
      <c r="C30" s="51"/>
      <c r="D30" s="51"/>
      <c r="E30" s="51"/>
      <c r="F30" s="51"/>
      <c r="G30" s="52"/>
      <c r="H30" s="51"/>
      <c r="I30" s="51"/>
      <c r="J30" s="51"/>
      <c r="K30" s="51"/>
      <c r="L30" s="51"/>
    </row>
    <row r="31" spans="1:20" x14ac:dyDescent="0.25">
      <c r="A31" s="29" t="s">
        <v>111</v>
      </c>
      <c r="B31" s="30"/>
      <c r="C31" s="51"/>
      <c r="D31" s="51"/>
      <c r="E31" s="51"/>
      <c r="F31" s="51"/>
      <c r="G31" s="52"/>
      <c r="H31" s="51"/>
      <c r="I31" s="51"/>
      <c r="J31" s="51"/>
      <c r="K31" s="51"/>
      <c r="L31" s="51"/>
    </row>
    <row r="32" spans="1:20" x14ac:dyDescent="0.25">
      <c r="A32" s="29" t="s">
        <v>112</v>
      </c>
      <c r="B32" s="30"/>
      <c r="C32" s="51"/>
      <c r="D32" s="51"/>
      <c r="E32" s="51"/>
      <c r="F32" s="51"/>
      <c r="G32" s="52"/>
      <c r="H32" s="51"/>
      <c r="I32" s="51"/>
      <c r="J32" s="51"/>
      <c r="K32" s="51"/>
      <c r="L32" s="51"/>
    </row>
    <row r="33" spans="1:12" x14ac:dyDescent="0.25">
      <c r="A33" s="29" t="s">
        <v>113</v>
      </c>
      <c r="B33" s="30"/>
      <c r="C33" s="51"/>
      <c r="D33" s="51"/>
      <c r="E33" s="51"/>
      <c r="F33" s="51"/>
      <c r="G33" s="52"/>
      <c r="H33" s="51"/>
      <c r="I33" s="51"/>
      <c r="J33" s="51"/>
      <c r="K33" s="51"/>
      <c r="L33" s="51"/>
    </row>
    <row r="34" spans="1:12" x14ac:dyDescent="0.25">
      <c r="A34" s="29" t="s">
        <v>114</v>
      </c>
      <c r="B34" s="30"/>
      <c r="C34" s="51"/>
      <c r="D34" s="51"/>
      <c r="E34" s="51"/>
      <c r="F34" s="51"/>
      <c r="G34" s="52"/>
      <c r="H34" s="51"/>
      <c r="I34" s="51"/>
      <c r="J34" s="51"/>
      <c r="K34" s="51"/>
      <c r="L34" s="51"/>
    </row>
    <row r="35" spans="1:12" x14ac:dyDescent="0.25">
      <c r="C35" s="51"/>
      <c r="D35" s="51"/>
      <c r="E35" s="51"/>
      <c r="F35" s="51"/>
      <c r="G35" s="52"/>
      <c r="H35" s="51"/>
      <c r="I35" s="51"/>
      <c r="J35" s="51"/>
      <c r="K35" s="51"/>
      <c r="L35" s="51"/>
    </row>
    <row r="36" spans="1:12" x14ac:dyDescent="0.25">
      <c r="C36" s="51"/>
      <c r="D36" s="51"/>
      <c r="E36" s="51"/>
      <c r="F36" s="51"/>
      <c r="G36" s="52"/>
      <c r="H36" s="51"/>
      <c r="I36" s="51"/>
      <c r="J36" s="51"/>
      <c r="K36" s="51"/>
      <c r="L36" s="51"/>
    </row>
    <row r="37" spans="1:12" x14ac:dyDescent="0.25">
      <c r="C37" s="51"/>
      <c r="D37" s="51"/>
      <c r="E37" s="51"/>
      <c r="F37" s="51"/>
      <c r="G37" s="52"/>
      <c r="H37" s="51"/>
      <c r="I37" s="51"/>
      <c r="J37" s="51"/>
      <c r="K37" s="51"/>
      <c r="L37" s="51"/>
    </row>
    <row r="38" spans="1:12" x14ac:dyDescent="0.25">
      <c r="C38" s="51"/>
      <c r="D38" s="51"/>
      <c r="E38" s="51"/>
      <c r="F38" s="51"/>
      <c r="G38" s="52"/>
      <c r="H38" s="51"/>
      <c r="I38" s="51"/>
      <c r="J38" s="51"/>
      <c r="K38" s="51"/>
      <c r="L38" s="51"/>
    </row>
    <row r="39" spans="1:12" x14ac:dyDescent="0.25">
      <c r="C39" s="51"/>
      <c r="D39" s="51"/>
      <c r="E39" s="51"/>
      <c r="F39" s="51"/>
      <c r="G39" s="52"/>
      <c r="H39" s="51"/>
      <c r="I39" s="51"/>
      <c r="J39" s="51"/>
      <c r="K39" s="51"/>
      <c r="L39" s="51"/>
    </row>
    <row r="40" spans="1:12" x14ac:dyDescent="0.25">
      <c r="C40" s="51"/>
      <c r="D40" s="51"/>
      <c r="E40" s="51"/>
      <c r="F40" s="51"/>
      <c r="G40" s="52"/>
      <c r="H40" s="51"/>
      <c r="I40" s="51"/>
      <c r="J40" s="51"/>
      <c r="K40" s="51"/>
      <c r="L40" s="51"/>
    </row>
    <row r="41" spans="1:12" x14ac:dyDescent="0.25">
      <c r="C41" s="51"/>
      <c r="D41" s="51"/>
      <c r="E41" s="51"/>
      <c r="F41" s="51"/>
      <c r="G41" s="52"/>
      <c r="H41" s="51"/>
      <c r="I41" s="51"/>
      <c r="J41" s="51"/>
      <c r="K41" s="51"/>
      <c r="L41" s="51"/>
    </row>
    <row r="42" spans="1:12" x14ac:dyDescent="0.25">
      <c r="C42" s="51"/>
      <c r="D42" s="51"/>
      <c r="E42" s="51"/>
      <c r="F42" s="51"/>
      <c r="G42" s="52"/>
      <c r="H42" s="51"/>
      <c r="I42" s="51"/>
      <c r="J42" s="51"/>
      <c r="K42" s="51"/>
      <c r="L42" s="51"/>
    </row>
    <row r="43" spans="1:12" x14ac:dyDescent="0.25">
      <c r="C43" s="51"/>
      <c r="D43" s="51"/>
      <c r="E43" s="51"/>
      <c r="F43" s="51"/>
      <c r="G43" s="52"/>
      <c r="H43" s="51"/>
      <c r="I43" s="51"/>
      <c r="J43" s="51"/>
      <c r="K43" s="51"/>
      <c r="L43" s="51"/>
    </row>
  </sheetData>
  <autoFilter ref="A3:L26">
    <filterColumn colId="11">
      <filters>
        <filter val="III"/>
      </filters>
    </filterColumn>
    <sortState ref="A21:L26">
      <sortCondition ref="J3:J26"/>
    </sortState>
  </autoFilter>
  <mergeCells count="2">
    <mergeCell ref="A1:L1"/>
    <mergeCell ref="A2:L2"/>
  </mergeCells>
  <pageMargins left="0.7" right="0.7" top="0.75" bottom="0.75" header="0.3" footer="0.3"/>
  <pageSetup paperSize="9" scale="8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58"/>
  <sheetViews>
    <sheetView topLeftCell="A31" workbookViewId="0">
      <selection activeCell="A50" sqref="A50"/>
    </sheetView>
  </sheetViews>
  <sheetFormatPr defaultRowHeight="14.25" x14ac:dyDescent="0.2"/>
  <cols>
    <col min="1" max="1" width="9.7109375" style="15" customWidth="1"/>
    <col min="2" max="2" width="14.28515625" style="33" customWidth="1"/>
    <col min="3" max="3" width="12.5703125" style="15" customWidth="1"/>
    <col min="4" max="4" width="11.7109375" style="33" customWidth="1"/>
    <col min="5" max="5" width="12.7109375" style="15" customWidth="1"/>
    <col min="6" max="6" width="9.42578125" style="15" customWidth="1"/>
    <col min="7" max="7" width="13.85546875" style="33" bestFit="1" customWidth="1"/>
    <col min="8" max="8" width="14.42578125" style="15" customWidth="1"/>
    <col min="9" max="9" width="8.28515625" style="15" bestFit="1" customWidth="1"/>
    <col min="10" max="10" width="7" style="15" bestFit="1" customWidth="1"/>
    <col min="11" max="11" width="7.5703125" style="15" customWidth="1"/>
    <col min="12" max="12" width="4.42578125" style="15" customWidth="1"/>
    <col min="13" max="16384" width="9.140625" style="15"/>
  </cols>
  <sheetData>
    <row r="1" spans="1:31" s="1" customFormat="1" ht="23.25" x14ac:dyDescent="0.35">
      <c r="A1" s="119" t="s">
        <v>125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41"/>
    </row>
    <row r="2" spans="1:31" s="2" customFormat="1" ht="20.25" x14ac:dyDescent="0.3">
      <c r="A2" s="116" t="s">
        <v>124</v>
      </c>
      <c r="B2" s="116"/>
      <c r="C2" s="116"/>
      <c r="D2" s="116"/>
      <c r="E2" s="116"/>
      <c r="F2" s="116"/>
      <c r="G2" s="116"/>
      <c r="H2" s="116"/>
      <c r="I2" s="116"/>
      <c r="J2" s="116"/>
      <c r="K2" s="42"/>
      <c r="L2" s="42"/>
    </row>
    <row r="3" spans="1:31" s="8" customFormat="1" ht="22.5" customHeight="1" x14ac:dyDescent="0.3">
      <c r="D3" s="42" t="s">
        <v>82</v>
      </c>
    </row>
    <row r="4" spans="1:31" s="13" customFormat="1" x14ac:dyDescent="0.2">
      <c r="A4" s="25"/>
      <c r="M4" s="14"/>
      <c r="N4" s="14"/>
    </row>
    <row r="5" spans="1:31" x14ac:dyDescent="0.2">
      <c r="A5" s="12"/>
      <c r="B5" s="12" t="s">
        <v>67</v>
      </c>
      <c r="C5" s="12" t="s">
        <v>32</v>
      </c>
      <c r="D5" s="12" t="s">
        <v>20</v>
      </c>
      <c r="E5" s="12" t="s">
        <v>115</v>
      </c>
      <c r="F5" s="12" t="s">
        <v>118</v>
      </c>
      <c r="G5" s="12" t="s">
        <v>119</v>
      </c>
      <c r="H5" s="37"/>
      <c r="I5" s="38"/>
      <c r="J5" s="39"/>
      <c r="K5" s="39"/>
      <c r="L5" s="39"/>
      <c r="M5" s="39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</row>
    <row r="6" spans="1:31" s="16" customFormat="1" x14ac:dyDescent="0.2">
      <c r="A6" s="11" t="s">
        <v>116</v>
      </c>
      <c r="B6" s="35">
        <v>12</v>
      </c>
      <c r="C6" s="12">
        <v>21</v>
      </c>
      <c r="D6" s="11">
        <v>6</v>
      </c>
      <c r="E6" s="11">
        <v>18</v>
      </c>
      <c r="F6" s="12">
        <v>3</v>
      </c>
      <c r="G6" s="12">
        <f t="shared" ref="G6:G11" si="0">SUM(B6:F6)</f>
        <v>60</v>
      </c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</row>
    <row r="7" spans="1:31" x14ac:dyDescent="0.2">
      <c r="A7" s="11" t="s">
        <v>30</v>
      </c>
      <c r="B7" s="36">
        <v>12</v>
      </c>
      <c r="C7" s="12">
        <v>15</v>
      </c>
      <c r="D7" s="11">
        <v>6</v>
      </c>
      <c r="E7" s="12">
        <v>0</v>
      </c>
      <c r="F7" s="11">
        <v>0</v>
      </c>
      <c r="G7" s="11">
        <f t="shared" si="0"/>
        <v>33</v>
      </c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</row>
    <row r="8" spans="1:31" s="16" customFormat="1" x14ac:dyDescent="0.2">
      <c r="A8" s="11" t="s">
        <v>17</v>
      </c>
      <c r="B8" s="35">
        <f>B6-B7</f>
        <v>0</v>
      </c>
      <c r="C8" s="35">
        <v>0</v>
      </c>
      <c r="D8" s="35">
        <v>0</v>
      </c>
      <c r="E8" s="12">
        <v>0</v>
      </c>
      <c r="F8" s="11">
        <v>0</v>
      </c>
      <c r="G8" s="19">
        <f t="shared" si="0"/>
        <v>0</v>
      </c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</row>
    <row r="9" spans="1:31" x14ac:dyDescent="0.2">
      <c r="A9" s="11" t="s">
        <v>123</v>
      </c>
      <c r="B9" s="35">
        <v>0</v>
      </c>
      <c r="C9" s="35">
        <v>6</v>
      </c>
      <c r="D9" s="35">
        <v>0</v>
      </c>
      <c r="E9" s="12">
        <v>0</v>
      </c>
      <c r="F9" s="11">
        <v>0</v>
      </c>
      <c r="G9" s="19">
        <f t="shared" si="0"/>
        <v>6</v>
      </c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</row>
    <row r="10" spans="1:31" x14ac:dyDescent="0.2">
      <c r="A10" s="11" t="s">
        <v>117</v>
      </c>
      <c r="B10" s="35">
        <v>0</v>
      </c>
      <c r="C10" s="12">
        <v>0</v>
      </c>
      <c r="D10" s="11">
        <v>0</v>
      </c>
      <c r="E10" s="12">
        <v>0</v>
      </c>
      <c r="F10" s="11">
        <v>0</v>
      </c>
      <c r="G10" s="11">
        <f t="shared" si="0"/>
        <v>0</v>
      </c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</row>
    <row r="11" spans="1:31" x14ac:dyDescent="0.2">
      <c r="A11" s="11" t="s">
        <v>120</v>
      </c>
      <c r="B11" s="35">
        <v>0</v>
      </c>
      <c r="C11" s="12">
        <v>0</v>
      </c>
      <c r="D11" s="11">
        <v>0</v>
      </c>
      <c r="E11" s="12">
        <v>0</v>
      </c>
      <c r="F11" s="11">
        <v>0</v>
      </c>
      <c r="G11" s="11">
        <f t="shared" si="0"/>
        <v>0</v>
      </c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</row>
    <row r="12" spans="1:31" x14ac:dyDescent="0.2"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</row>
    <row r="13" spans="1:31" s="16" customFormat="1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</row>
    <row r="14" spans="1:31" ht="20.25" x14ac:dyDescent="0.3">
      <c r="A14" s="14"/>
      <c r="B14" s="14"/>
      <c r="C14" s="14"/>
      <c r="D14" s="42" t="s">
        <v>121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</row>
    <row r="15" spans="1:31" x14ac:dyDescent="0.2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</row>
    <row r="16" spans="1:31" x14ac:dyDescent="0.2">
      <c r="A16" s="12"/>
      <c r="B16" s="12" t="s">
        <v>67</v>
      </c>
      <c r="C16" s="12" t="s">
        <v>32</v>
      </c>
      <c r="D16" s="12" t="s">
        <v>20</v>
      </c>
      <c r="E16" s="12" t="s">
        <v>115</v>
      </c>
      <c r="F16" s="12" t="s">
        <v>118</v>
      </c>
      <c r="G16" s="12" t="s">
        <v>119</v>
      </c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</row>
    <row r="17" spans="1:31" x14ac:dyDescent="0.2">
      <c r="A17" s="11" t="s">
        <v>116</v>
      </c>
      <c r="B17" s="35">
        <v>18</v>
      </c>
      <c r="C17" s="12">
        <v>33</v>
      </c>
      <c r="D17" s="11">
        <v>9</v>
      </c>
      <c r="E17" s="11">
        <v>0</v>
      </c>
      <c r="F17" s="12">
        <v>0</v>
      </c>
      <c r="G17" s="12">
        <f t="shared" ref="G17:G22" si="1">SUM(B17:F17)</f>
        <v>60</v>
      </c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</row>
    <row r="18" spans="1:31" x14ac:dyDescent="0.2">
      <c r="A18" s="11" t="s">
        <v>30</v>
      </c>
      <c r="B18" s="36">
        <v>18</v>
      </c>
      <c r="C18" s="12">
        <v>33</v>
      </c>
      <c r="D18" s="11">
        <v>9</v>
      </c>
      <c r="E18" s="12">
        <v>0</v>
      </c>
      <c r="F18" s="11">
        <v>0</v>
      </c>
      <c r="G18" s="11">
        <f t="shared" si="1"/>
        <v>60</v>
      </c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</row>
    <row r="19" spans="1:31" x14ac:dyDescent="0.2">
      <c r="A19" s="11" t="s">
        <v>191</v>
      </c>
      <c r="B19" s="35">
        <f>B17-B18</f>
        <v>0</v>
      </c>
      <c r="C19" s="35">
        <v>0</v>
      </c>
      <c r="D19" s="35">
        <v>0</v>
      </c>
      <c r="E19" s="12">
        <v>0</v>
      </c>
      <c r="F19" s="11">
        <v>0</v>
      </c>
      <c r="G19" s="19">
        <f t="shared" si="1"/>
        <v>0</v>
      </c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</row>
    <row r="20" spans="1:31" x14ac:dyDescent="0.2">
      <c r="A20" s="11" t="s">
        <v>123</v>
      </c>
      <c r="B20" s="35">
        <v>0</v>
      </c>
      <c r="C20" s="35">
        <v>0</v>
      </c>
      <c r="D20" s="35">
        <v>0</v>
      </c>
      <c r="E20" s="12">
        <v>0</v>
      </c>
      <c r="F20" s="11">
        <v>0</v>
      </c>
      <c r="G20" s="19">
        <f t="shared" si="1"/>
        <v>0</v>
      </c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</row>
    <row r="21" spans="1:31" x14ac:dyDescent="0.2">
      <c r="A21" s="11" t="s">
        <v>117</v>
      </c>
      <c r="B21" s="35">
        <v>0</v>
      </c>
      <c r="C21" s="12">
        <v>0</v>
      </c>
      <c r="D21" s="11">
        <v>0</v>
      </c>
      <c r="E21" s="12">
        <v>0</v>
      </c>
      <c r="F21" s="11">
        <v>0</v>
      </c>
      <c r="G21" s="11">
        <f t="shared" si="1"/>
        <v>0</v>
      </c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</row>
    <row r="22" spans="1:31" x14ac:dyDescent="0.2">
      <c r="A22" s="11" t="s">
        <v>120</v>
      </c>
      <c r="B22" s="35">
        <v>0</v>
      </c>
      <c r="C22" s="12">
        <v>12</v>
      </c>
      <c r="D22" s="11">
        <v>0</v>
      </c>
      <c r="E22" s="12">
        <v>0</v>
      </c>
      <c r="F22" s="11">
        <v>0</v>
      </c>
      <c r="G22" s="11">
        <f t="shared" si="1"/>
        <v>12</v>
      </c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</row>
    <row r="23" spans="1:31" x14ac:dyDescent="0.2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</row>
    <row r="24" spans="1:31" x14ac:dyDescent="0.2">
      <c r="H24" s="14"/>
      <c r="I24" s="14"/>
      <c r="J24" s="14"/>
      <c r="K24" s="14"/>
      <c r="L24" s="14"/>
      <c r="M24" s="14"/>
      <c r="N24" s="14"/>
      <c r="O24" s="14"/>
      <c r="P24" s="14"/>
    </row>
    <row r="25" spans="1:31" ht="20.25" x14ac:dyDescent="0.3">
      <c r="A25" s="14"/>
      <c r="B25" s="14"/>
      <c r="C25" s="14"/>
      <c r="D25" s="42" t="s">
        <v>122</v>
      </c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</row>
    <row r="26" spans="1:31" x14ac:dyDescent="0.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</row>
    <row r="27" spans="1:31" x14ac:dyDescent="0.2">
      <c r="A27" s="12"/>
      <c r="B27" s="12" t="s">
        <v>67</v>
      </c>
      <c r="C27" s="12" t="s">
        <v>32</v>
      </c>
      <c r="D27" s="12" t="s">
        <v>20</v>
      </c>
      <c r="E27" s="12" t="s">
        <v>115</v>
      </c>
      <c r="F27" s="12" t="s">
        <v>118</v>
      </c>
      <c r="G27" s="12" t="s">
        <v>119</v>
      </c>
      <c r="H27" s="14"/>
      <c r="I27" s="14"/>
      <c r="J27" s="14"/>
      <c r="K27" s="14"/>
      <c r="L27" s="14"/>
      <c r="M27" s="14"/>
      <c r="N27" s="14"/>
      <c r="O27" s="14"/>
      <c r="P27" s="14"/>
    </row>
    <row r="28" spans="1:31" x14ac:dyDescent="0.2">
      <c r="A28" s="11" t="s">
        <v>116</v>
      </c>
      <c r="B28" s="35">
        <v>12</v>
      </c>
      <c r="C28" s="12">
        <v>12</v>
      </c>
      <c r="D28" s="11">
        <v>9</v>
      </c>
      <c r="E28" s="11">
        <v>12</v>
      </c>
      <c r="F28" s="12">
        <v>0</v>
      </c>
      <c r="G28" s="12">
        <f t="shared" ref="G28:G33" si="2">SUM(B28:F28)</f>
        <v>45</v>
      </c>
      <c r="H28" s="14"/>
      <c r="I28" s="14"/>
      <c r="J28" s="14"/>
      <c r="K28" s="14"/>
      <c r="L28" s="14"/>
      <c r="M28" s="14"/>
      <c r="N28" s="14"/>
      <c r="O28" s="14"/>
      <c r="P28" s="14"/>
    </row>
    <row r="29" spans="1:31" x14ac:dyDescent="0.2">
      <c r="A29" s="11" t="s">
        <v>30</v>
      </c>
      <c r="B29" s="36">
        <v>12</v>
      </c>
      <c r="C29" s="12">
        <v>12</v>
      </c>
      <c r="D29" s="11">
        <v>9</v>
      </c>
      <c r="E29" s="12">
        <v>0</v>
      </c>
      <c r="F29" s="12">
        <v>0</v>
      </c>
      <c r="G29" s="11">
        <f t="shared" si="2"/>
        <v>33</v>
      </c>
      <c r="H29" s="14"/>
      <c r="I29" s="14"/>
      <c r="J29" s="14"/>
      <c r="K29" s="14"/>
      <c r="L29" s="14"/>
      <c r="M29" s="14"/>
      <c r="N29" s="14"/>
      <c r="O29" s="14"/>
      <c r="P29" s="14"/>
    </row>
    <row r="30" spans="1:31" x14ac:dyDescent="0.2">
      <c r="A30" s="11" t="s">
        <v>191</v>
      </c>
      <c r="B30" s="35">
        <f>B28-B29</f>
        <v>0</v>
      </c>
      <c r="C30" s="35">
        <f>C28-C29</f>
        <v>0</v>
      </c>
      <c r="D30" s="35">
        <v>0</v>
      </c>
      <c r="E30" s="12">
        <v>0</v>
      </c>
      <c r="F30" s="12">
        <v>0</v>
      </c>
      <c r="G30" s="19">
        <f t="shared" si="2"/>
        <v>0</v>
      </c>
      <c r="H30" s="14"/>
      <c r="I30" s="14"/>
      <c r="J30" s="14"/>
      <c r="K30" s="14"/>
      <c r="L30" s="14"/>
      <c r="M30" s="14"/>
      <c r="N30" s="14"/>
      <c r="O30" s="14"/>
      <c r="P30" s="14"/>
    </row>
    <row r="31" spans="1:31" s="14" customFormat="1" x14ac:dyDescent="0.2">
      <c r="A31" s="11" t="s">
        <v>123</v>
      </c>
      <c r="B31" s="35">
        <v>0</v>
      </c>
      <c r="C31" s="35">
        <v>0</v>
      </c>
      <c r="D31" s="35">
        <v>0</v>
      </c>
      <c r="E31" s="12">
        <v>0</v>
      </c>
      <c r="F31" s="12">
        <v>0</v>
      </c>
      <c r="G31" s="19">
        <f t="shared" si="2"/>
        <v>0</v>
      </c>
      <c r="N31" s="15"/>
    </row>
    <row r="32" spans="1:31" x14ac:dyDescent="0.2">
      <c r="A32" s="11" t="s">
        <v>117</v>
      </c>
      <c r="B32" s="35">
        <v>0</v>
      </c>
      <c r="C32" s="12">
        <v>0</v>
      </c>
      <c r="D32" s="11">
        <v>0</v>
      </c>
      <c r="E32" s="12">
        <v>0</v>
      </c>
      <c r="F32" s="12">
        <v>0</v>
      </c>
      <c r="G32" s="11">
        <f t="shared" si="2"/>
        <v>0</v>
      </c>
      <c r="H32" s="14"/>
      <c r="I32" s="14"/>
      <c r="J32" s="14"/>
      <c r="K32" s="14"/>
      <c r="L32" s="14"/>
      <c r="M32" s="14"/>
      <c r="N32" s="14"/>
    </row>
    <row r="33" spans="1:13" x14ac:dyDescent="0.2">
      <c r="A33" s="11" t="s">
        <v>120</v>
      </c>
      <c r="B33" s="35">
        <v>0</v>
      </c>
      <c r="C33" s="12">
        <v>0</v>
      </c>
      <c r="D33" s="11">
        <v>0</v>
      </c>
      <c r="E33" s="11">
        <v>3</v>
      </c>
      <c r="F33" s="12">
        <v>0</v>
      </c>
      <c r="G33" s="11">
        <f t="shared" si="2"/>
        <v>3</v>
      </c>
      <c r="H33" s="14"/>
      <c r="I33" s="14"/>
      <c r="J33" s="14"/>
      <c r="K33" s="14"/>
      <c r="L33" s="14"/>
      <c r="M33" s="14"/>
    </row>
    <row r="34" spans="1:13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</row>
    <row r="35" spans="1:13" x14ac:dyDescent="0.2">
      <c r="H35" s="14"/>
      <c r="I35" s="27"/>
      <c r="J35" s="27"/>
      <c r="K35" s="27"/>
      <c r="L35" s="27"/>
      <c r="M35" s="27"/>
    </row>
    <row r="36" spans="1:13" ht="20.25" x14ac:dyDescent="0.3">
      <c r="A36" s="14"/>
      <c r="B36" s="14"/>
      <c r="C36" s="14"/>
      <c r="D36" s="40" t="s">
        <v>116</v>
      </c>
      <c r="E36" s="14"/>
      <c r="F36" s="14"/>
      <c r="G36" s="14"/>
      <c r="H36" s="28"/>
      <c r="I36" s="27"/>
      <c r="J36" s="27"/>
      <c r="K36" s="27"/>
      <c r="L36" s="27"/>
      <c r="M36" s="27"/>
    </row>
    <row r="37" spans="1:13" x14ac:dyDescent="0.2">
      <c r="A37" s="14"/>
      <c r="B37" s="14"/>
      <c r="C37" s="14"/>
      <c r="D37" s="14"/>
      <c r="E37" s="14"/>
      <c r="F37" s="14"/>
      <c r="G37" s="14"/>
      <c r="H37" s="32"/>
      <c r="I37" s="31"/>
      <c r="J37" s="31"/>
      <c r="K37" s="31"/>
      <c r="L37" s="31"/>
      <c r="M37" s="31"/>
    </row>
    <row r="38" spans="1:13" x14ac:dyDescent="0.2">
      <c r="A38" s="12"/>
      <c r="B38" s="12" t="s">
        <v>67</v>
      </c>
      <c r="C38" s="12" t="s">
        <v>32</v>
      </c>
      <c r="D38" s="12" t="s">
        <v>20</v>
      </c>
      <c r="E38" s="12" t="s">
        <v>115</v>
      </c>
      <c r="F38" s="12" t="s">
        <v>118</v>
      </c>
      <c r="G38" s="12" t="s">
        <v>119</v>
      </c>
      <c r="H38" s="32"/>
      <c r="I38" s="31"/>
      <c r="J38" s="31"/>
      <c r="K38" s="31"/>
      <c r="L38" s="31"/>
      <c r="M38" s="31"/>
    </row>
    <row r="39" spans="1:13" x14ac:dyDescent="0.2">
      <c r="A39" s="11" t="s">
        <v>116</v>
      </c>
      <c r="B39" s="35">
        <f>B6+B17+B28</f>
        <v>42</v>
      </c>
      <c r="C39" s="12">
        <f>C6+C17+C28</f>
        <v>66</v>
      </c>
      <c r="D39" s="11">
        <f>D6+D17+D28</f>
        <v>24</v>
      </c>
      <c r="E39" s="11">
        <f>E6+E17+E28</f>
        <v>30</v>
      </c>
      <c r="F39" s="12">
        <f>F6+F17+F28</f>
        <v>3</v>
      </c>
      <c r="G39" s="12">
        <f t="shared" ref="G39:G44" si="3">SUM(B39:F39)</f>
        <v>165</v>
      </c>
      <c r="H39" s="32"/>
      <c r="I39" s="31"/>
      <c r="J39" s="31"/>
      <c r="K39" s="31"/>
      <c r="L39" s="31"/>
      <c r="M39" s="31"/>
    </row>
    <row r="40" spans="1:13" x14ac:dyDescent="0.2">
      <c r="A40" s="11" t="s">
        <v>30</v>
      </c>
      <c r="B40" s="35">
        <f t="shared" ref="B40:F44" si="4">B7+B18+B29</f>
        <v>42</v>
      </c>
      <c r="C40" s="12">
        <f t="shared" si="4"/>
        <v>60</v>
      </c>
      <c r="D40" s="11">
        <f t="shared" si="4"/>
        <v>24</v>
      </c>
      <c r="E40" s="11">
        <f t="shared" si="4"/>
        <v>0</v>
      </c>
      <c r="F40" s="12">
        <f t="shared" si="4"/>
        <v>0</v>
      </c>
      <c r="G40" s="11">
        <f t="shared" si="3"/>
        <v>126</v>
      </c>
      <c r="H40" s="32"/>
      <c r="I40" s="31"/>
      <c r="J40" s="31"/>
      <c r="K40" s="31"/>
      <c r="L40" s="31"/>
      <c r="M40" s="31"/>
    </row>
    <row r="41" spans="1:13" x14ac:dyDescent="0.2">
      <c r="A41" s="11" t="s">
        <v>191</v>
      </c>
      <c r="B41" s="35">
        <f t="shared" si="4"/>
        <v>0</v>
      </c>
      <c r="C41" s="12">
        <f t="shared" si="4"/>
        <v>0</v>
      </c>
      <c r="D41" s="11">
        <f t="shared" si="4"/>
        <v>0</v>
      </c>
      <c r="E41" s="11">
        <f t="shared" si="4"/>
        <v>0</v>
      </c>
      <c r="F41" s="12">
        <f t="shared" si="4"/>
        <v>0</v>
      </c>
      <c r="G41" s="19">
        <f t="shared" si="3"/>
        <v>0</v>
      </c>
      <c r="H41" s="32"/>
      <c r="I41" s="31"/>
      <c r="J41" s="31"/>
      <c r="K41" s="31"/>
      <c r="L41" s="31"/>
      <c r="M41" s="31"/>
    </row>
    <row r="42" spans="1:13" x14ac:dyDescent="0.2">
      <c r="A42" s="11" t="s">
        <v>123</v>
      </c>
      <c r="B42" s="35">
        <f t="shared" si="4"/>
        <v>0</v>
      </c>
      <c r="C42" s="12">
        <f t="shared" si="4"/>
        <v>6</v>
      </c>
      <c r="D42" s="11">
        <f t="shared" si="4"/>
        <v>0</v>
      </c>
      <c r="E42" s="11">
        <f t="shared" si="4"/>
        <v>0</v>
      </c>
      <c r="F42" s="12">
        <f t="shared" si="4"/>
        <v>0</v>
      </c>
      <c r="G42" s="19">
        <f t="shared" si="3"/>
        <v>6</v>
      </c>
      <c r="H42" s="32"/>
      <c r="I42" s="31"/>
      <c r="J42" s="31"/>
      <c r="K42" s="31"/>
      <c r="L42" s="31"/>
      <c r="M42" s="31"/>
    </row>
    <row r="43" spans="1:13" x14ac:dyDescent="0.2">
      <c r="A43" s="11" t="s">
        <v>117</v>
      </c>
      <c r="B43" s="35">
        <f t="shared" si="4"/>
        <v>0</v>
      </c>
      <c r="C43" s="12">
        <f t="shared" si="4"/>
        <v>0</v>
      </c>
      <c r="D43" s="11">
        <f t="shared" si="4"/>
        <v>0</v>
      </c>
      <c r="E43" s="11">
        <f t="shared" si="4"/>
        <v>0</v>
      </c>
      <c r="F43" s="12">
        <f t="shared" si="4"/>
        <v>0</v>
      </c>
      <c r="G43" s="11">
        <f t="shared" si="3"/>
        <v>0</v>
      </c>
      <c r="H43" s="31"/>
      <c r="I43" s="31"/>
      <c r="J43" s="31"/>
      <c r="K43" s="31"/>
      <c r="L43" s="31"/>
    </row>
    <row r="44" spans="1:13" x14ac:dyDescent="0.2">
      <c r="A44" s="11" t="s">
        <v>120</v>
      </c>
      <c r="B44" s="35">
        <f t="shared" si="4"/>
        <v>0</v>
      </c>
      <c r="C44" s="12">
        <f t="shared" si="4"/>
        <v>12</v>
      </c>
      <c r="D44" s="11">
        <f t="shared" si="4"/>
        <v>0</v>
      </c>
      <c r="E44" s="11">
        <f t="shared" si="4"/>
        <v>3</v>
      </c>
      <c r="F44" s="12">
        <f t="shared" si="4"/>
        <v>0</v>
      </c>
      <c r="G44" s="11">
        <f t="shared" si="3"/>
        <v>15</v>
      </c>
      <c r="H44" s="31"/>
      <c r="I44" s="31"/>
      <c r="J44" s="31"/>
      <c r="K44" s="31"/>
      <c r="L44" s="31"/>
    </row>
    <row r="45" spans="1:13" x14ac:dyDescent="0.2">
      <c r="A45" s="29"/>
      <c r="B45" s="30"/>
      <c r="C45" s="31"/>
      <c r="D45" s="32"/>
      <c r="E45" s="31"/>
      <c r="F45" s="31"/>
      <c r="G45" s="32"/>
      <c r="H45" s="31"/>
      <c r="I45" s="31"/>
      <c r="J45" s="31"/>
      <c r="K45" s="31"/>
      <c r="L45" s="31"/>
    </row>
    <row r="46" spans="1:13" x14ac:dyDescent="0.2">
      <c r="A46" s="29"/>
      <c r="B46" s="30"/>
      <c r="C46" s="31"/>
      <c r="D46" s="32"/>
      <c r="E46" s="31"/>
      <c r="F46" s="31"/>
      <c r="G46" s="32"/>
      <c r="H46" s="31"/>
      <c r="I46" s="31"/>
      <c r="J46" s="31"/>
      <c r="K46" s="31"/>
      <c r="L46" s="31"/>
    </row>
    <row r="47" spans="1:13" x14ac:dyDescent="0.2">
      <c r="A47" s="11"/>
      <c r="B47" s="11" t="s">
        <v>67</v>
      </c>
      <c r="C47" s="11" t="s">
        <v>32</v>
      </c>
      <c r="D47" s="11" t="s">
        <v>20</v>
      </c>
      <c r="E47" s="11"/>
      <c r="F47" s="11"/>
      <c r="G47" s="11" t="s">
        <v>471</v>
      </c>
      <c r="H47" s="11" t="s">
        <v>472</v>
      </c>
      <c r="I47" s="31"/>
      <c r="J47" s="31"/>
      <c r="K47" s="31"/>
      <c r="L47" s="31"/>
    </row>
    <row r="48" spans="1:13" x14ac:dyDescent="0.2">
      <c r="A48" s="11" t="s">
        <v>475</v>
      </c>
      <c r="B48" s="11">
        <f>B39-B42</f>
        <v>42</v>
      </c>
      <c r="C48" s="11">
        <f>C39-C42</f>
        <v>60</v>
      </c>
      <c r="D48" s="11">
        <f>D39-D42</f>
        <v>24</v>
      </c>
      <c r="E48" s="11"/>
      <c r="F48" s="11"/>
      <c r="G48" s="11">
        <f>SUM(B48:D48)</f>
        <v>126</v>
      </c>
      <c r="H48" s="107">
        <f>G48/G39</f>
        <v>0.76363636363636367</v>
      </c>
      <c r="I48" s="31"/>
      <c r="J48" s="31"/>
      <c r="K48" s="31"/>
      <c r="L48" s="31"/>
    </row>
    <row r="49" spans="1:12" x14ac:dyDescent="0.2">
      <c r="A49" s="108" t="s">
        <v>473</v>
      </c>
      <c r="B49" s="109"/>
      <c r="C49" s="109"/>
      <c r="D49" s="109"/>
      <c r="E49" s="109"/>
      <c r="F49" s="110"/>
      <c r="G49" s="11">
        <f>E39+F39+G42</f>
        <v>39</v>
      </c>
      <c r="H49" s="107">
        <f>G49/G39</f>
        <v>0.23636363636363636</v>
      </c>
      <c r="I49" s="31"/>
      <c r="J49" s="31"/>
      <c r="K49" s="31"/>
      <c r="L49" s="31"/>
    </row>
    <row r="50" spans="1:12" x14ac:dyDescent="0.2">
      <c r="A50" s="11" t="s">
        <v>476</v>
      </c>
      <c r="B50" s="111">
        <f>B48/G48</f>
        <v>0.33333333333333331</v>
      </c>
      <c r="C50" s="111">
        <f>C48/G48</f>
        <v>0.47619047619047616</v>
      </c>
      <c r="D50" s="111">
        <f>D48/G48</f>
        <v>0.19047619047619047</v>
      </c>
      <c r="E50" s="111"/>
      <c r="F50" s="111"/>
      <c r="G50" s="111"/>
      <c r="H50" s="111"/>
      <c r="I50" s="31"/>
      <c r="J50" s="31"/>
      <c r="K50" s="31"/>
      <c r="L50" s="31"/>
    </row>
    <row r="51" spans="1:12" x14ac:dyDescent="0.2">
      <c r="A51" s="29"/>
      <c r="B51" s="30"/>
      <c r="C51" s="31"/>
      <c r="D51" s="32"/>
      <c r="E51" s="31"/>
      <c r="F51" s="31"/>
      <c r="G51" s="32"/>
      <c r="H51" s="31"/>
      <c r="I51" s="31"/>
      <c r="J51" s="31"/>
      <c r="K51" s="31"/>
      <c r="L51" s="31"/>
    </row>
    <row r="52" spans="1:12" x14ac:dyDescent="0.2">
      <c r="A52" s="29"/>
      <c r="B52" s="30"/>
      <c r="C52" s="31"/>
      <c r="D52" s="32"/>
      <c r="E52" s="31"/>
      <c r="F52" s="31"/>
      <c r="G52" s="32"/>
      <c r="H52" s="31"/>
      <c r="I52" s="31"/>
      <c r="J52" s="31"/>
      <c r="K52" s="31"/>
      <c r="L52" s="31"/>
    </row>
    <row r="53" spans="1:12" x14ac:dyDescent="0.2">
      <c r="A53" s="29"/>
      <c r="B53" s="30"/>
      <c r="C53" s="31"/>
      <c r="D53" s="32"/>
      <c r="E53" s="31"/>
      <c r="F53" s="31"/>
      <c r="G53" s="32"/>
      <c r="H53" s="31"/>
      <c r="I53" s="31"/>
      <c r="J53" s="31"/>
      <c r="K53" s="31"/>
      <c r="L53" s="31"/>
    </row>
    <row r="54" spans="1:12" x14ac:dyDescent="0.2">
      <c r="A54" s="29"/>
      <c r="B54" s="30"/>
      <c r="C54" s="31"/>
      <c r="D54" s="32"/>
      <c r="E54" s="31"/>
      <c r="F54" s="31"/>
      <c r="G54" s="32"/>
      <c r="H54" s="31"/>
      <c r="I54" s="31"/>
      <c r="J54" s="31"/>
      <c r="K54" s="31"/>
      <c r="L54" s="31"/>
    </row>
    <row r="55" spans="1:12" x14ac:dyDescent="0.2">
      <c r="A55" s="29"/>
      <c r="B55" s="30"/>
      <c r="C55" s="31"/>
      <c r="D55" s="32"/>
      <c r="E55" s="31"/>
      <c r="F55" s="31"/>
      <c r="G55" s="32"/>
      <c r="H55" s="31"/>
      <c r="I55" s="31"/>
      <c r="J55" s="31"/>
      <c r="K55" s="31"/>
      <c r="L55" s="31"/>
    </row>
    <row r="56" spans="1:12" x14ac:dyDescent="0.2">
      <c r="A56" s="29"/>
      <c r="B56" s="30"/>
      <c r="C56" s="31"/>
      <c r="D56" s="32"/>
      <c r="E56" s="31"/>
      <c r="F56" s="31"/>
      <c r="G56" s="32"/>
      <c r="H56" s="31"/>
      <c r="I56" s="31"/>
      <c r="J56" s="31"/>
      <c r="K56" s="31"/>
      <c r="L56" s="31"/>
    </row>
    <row r="57" spans="1:12" x14ac:dyDescent="0.2">
      <c r="A57" s="29"/>
      <c r="B57" s="30"/>
      <c r="C57" s="31"/>
      <c r="D57" s="32"/>
      <c r="E57" s="31"/>
      <c r="F57" s="31"/>
      <c r="G57" s="32"/>
      <c r="H57" s="31"/>
      <c r="I57" s="31"/>
      <c r="J57" s="31"/>
      <c r="K57" s="31"/>
      <c r="L57" s="31"/>
    </row>
    <row r="58" spans="1:12" x14ac:dyDescent="0.2">
      <c r="A58" s="29"/>
      <c r="B58" s="30"/>
      <c r="C58" s="29"/>
      <c r="D58" s="30"/>
      <c r="E58" s="29"/>
      <c r="F58" s="29"/>
      <c r="G58" s="30"/>
      <c r="H58" s="29"/>
      <c r="I58" s="29"/>
      <c r="J58" s="29"/>
      <c r="K58" s="29"/>
      <c r="L58" s="29"/>
    </row>
  </sheetData>
  <mergeCells count="2">
    <mergeCell ref="A1:L1"/>
    <mergeCell ref="A2:J2"/>
  </mergeCells>
  <pageMargins left="0.7" right="0.7" top="0.75" bottom="0.75" header="0.3" footer="0.3"/>
  <pageSetup paperSize="9" scale="73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N42"/>
  <sheetViews>
    <sheetView topLeftCell="A13" workbookViewId="0">
      <selection activeCell="G24" sqref="G24"/>
    </sheetView>
  </sheetViews>
  <sheetFormatPr defaultRowHeight="15" x14ac:dyDescent="0.25"/>
  <cols>
    <col min="1" max="1" width="11.140625" bestFit="1" customWidth="1"/>
    <col min="2" max="2" width="39.7109375" style="50" customWidth="1"/>
    <col min="3" max="3" width="5.140625" bestFit="1" customWidth="1"/>
    <col min="5" max="5" width="6.5703125" customWidth="1"/>
    <col min="6" max="6" width="9" customWidth="1"/>
    <col min="7" max="7" width="10.28515625" style="50" bestFit="1" customWidth="1"/>
    <col min="8" max="8" width="16" customWidth="1"/>
    <col min="9" max="9" width="8.28515625" bestFit="1" customWidth="1"/>
    <col min="10" max="10" width="7" bestFit="1" customWidth="1"/>
    <col min="11" max="11" width="14" bestFit="1" customWidth="1"/>
    <col min="12" max="12" width="4.42578125" bestFit="1" customWidth="1"/>
  </cols>
  <sheetData>
    <row r="1" spans="1:14" s="53" customFormat="1" ht="21" x14ac:dyDescent="0.35">
      <c r="A1" s="115" t="s">
        <v>173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2" spans="1:14" s="53" customFormat="1" ht="21" x14ac:dyDescent="0.35">
      <c r="A2" s="42" t="s">
        <v>174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4" ht="23.25" x14ac:dyDescent="0.25">
      <c r="A3" s="3" t="s">
        <v>2</v>
      </c>
      <c r="B3" s="4" t="s">
        <v>3</v>
      </c>
      <c r="C3" s="5" t="s">
        <v>4</v>
      </c>
      <c r="D3" s="6" t="s">
        <v>126</v>
      </c>
      <c r="E3" s="6" t="s">
        <v>6</v>
      </c>
      <c r="F3" s="6" t="s">
        <v>7</v>
      </c>
      <c r="G3" s="6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4"/>
    </row>
    <row r="4" spans="1:14" x14ac:dyDescent="0.25">
      <c r="A4" s="9" t="s">
        <v>40</v>
      </c>
      <c r="B4" s="10" t="s">
        <v>41</v>
      </c>
      <c r="C4" s="11" t="s">
        <v>45</v>
      </c>
      <c r="D4" s="12" t="s">
        <v>26</v>
      </c>
      <c r="E4" s="11">
        <v>6</v>
      </c>
      <c r="F4" s="11">
        <v>6</v>
      </c>
      <c r="G4" s="12" t="s">
        <v>175</v>
      </c>
      <c r="H4" s="11" t="s">
        <v>176</v>
      </c>
      <c r="I4" s="11"/>
      <c r="J4" s="11" t="s">
        <v>32</v>
      </c>
      <c r="K4" s="11" t="s">
        <v>43</v>
      </c>
      <c r="L4" s="11" t="s">
        <v>22</v>
      </c>
    </row>
    <row r="5" spans="1:14" x14ac:dyDescent="0.25">
      <c r="A5" s="17" t="s">
        <v>28</v>
      </c>
      <c r="B5" s="10" t="s">
        <v>29</v>
      </c>
      <c r="C5" s="11" t="s">
        <v>16</v>
      </c>
      <c r="D5" s="11" t="s">
        <v>30</v>
      </c>
      <c r="E5" s="11">
        <v>9</v>
      </c>
      <c r="F5" s="11">
        <v>9</v>
      </c>
      <c r="G5" s="12" t="s">
        <v>175</v>
      </c>
      <c r="H5" s="11" t="s">
        <v>177</v>
      </c>
      <c r="I5" s="11"/>
      <c r="J5" s="11" t="s">
        <v>67</v>
      </c>
      <c r="K5" s="11" t="s">
        <v>21</v>
      </c>
      <c r="L5" s="11" t="s">
        <v>22</v>
      </c>
      <c r="M5" s="55"/>
      <c r="N5" s="55"/>
    </row>
    <row r="6" spans="1:14" x14ac:dyDescent="0.25">
      <c r="A6" s="17" t="s">
        <v>33</v>
      </c>
      <c r="B6" s="10" t="s">
        <v>34</v>
      </c>
      <c r="C6" s="11" t="s">
        <v>16</v>
      </c>
      <c r="D6" s="11" t="s">
        <v>30</v>
      </c>
      <c r="E6" s="11">
        <v>6</v>
      </c>
      <c r="F6" s="11">
        <v>6</v>
      </c>
      <c r="G6" s="12" t="s">
        <v>175</v>
      </c>
      <c r="H6" s="11" t="s">
        <v>178</v>
      </c>
      <c r="I6" s="11"/>
      <c r="J6" s="11" t="s">
        <v>67</v>
      </c>
      <c r="K6" s="11" t="s">
        <v>21</v>
      </c>
      <c r="L6" s="11" t="s">
        <v>22</v>
      </c>
    </row>
    <row r="7" spans="1:14" x14ac:dyDescent="0.25">
      <c r="A7" s="17" t="s">
        <v>14</v>
      </c>
      <c r="B7" s="10" t="s">
        <v>15</v>
      </c>
      <c r="C7" s="11" t="s">
        <v>16</v>
      </c>
      <c r="D7" s="11" t="s">
        <v>17</v>
      </c>
      <c r="E7" s="11">
        <v>12</v>
      </c>
      <c r="F7" s="11">
        <v>6</v>
      </c>
      <c r="G7" s="12" t="s">
        <v>175</v>
      </c>
      <c r="H7" s="11" t="s">
        <v>179</v>
      </c>
      <c r="I7" s="11"/>
      <c r="J7" s="11" t="s">
        <v>20</v>
      </c>
      <c r="K7" s="11" t="s">
        <v>21</v>
      </c>
      <c r="L7" s="11" t="s">
        <v>22</v>
      </c>
    </row>
    <row r="8" spans="1:14" x14ac:dyDescent="0.25">
      <c r="A8" s="9" t="s">
        <v>50</v>
      </c>
      <c r="B8" s="10" t="s">
        <v>51</v>
      </c>
      <c r="C8" s="11" t="s">
        <v>16</v>
      </c>
      <c r="D8" s="11" t="s">
        <v>17</v>
      </c>
      <c r="E8" s="11">
        <v>12</v>
      </c>
      <c r="F8" s="11">
        <v>6</v>
      </c>
      <c r="G8" s="12" t="s">
        <v>175</v>
      </c>
      <c r="H8" s="11" t="s">
        <v>140</v>
      </c>
      <c r="I8" s="11"/>
      <c r="J8" s="11" t="s">
        <v>20</v>
      </c>
      <c r="K8" s="11" t="s">
        <v>49</v>
      </c>
      <c r="L8" s="11" t="s">
        <v>22</v>
      </c>
    </row>
    <row r="9" spans="1:14" x14ac:dyDescent="0.25">
      <c r="A9" s="17" t="s">
        <v>14</v>
      </c>
      <c r="B9" s="10" t="s">
        <v>47</v>
      </c>
      <c r="C9" s="11" t="s">
        <v>16</v>
      </c>
      <c r="D9" s="11" t="s">
        <v>26</v>
      </c>
      <c r="E9" s="11">
        <v>12</v>
      </c>
      <c r="F9" s="11">
        <v>6</v>
      </c>
      <c r="G9" s="12" t="s">
        <v>175</v>
      </c>
      <c r="H9" s="11" t="s">
        <v>180</v>
      </c>
      <c r="I9" s="11"/>
      <c r="J9" s="11"/>
      <c r="K9" s="11" t="s">
        <v>49</v>
      </c>
      <c r="L9" s="11" t="s">
        <v>22</v>
      </c>
    </row>
    <row r="10" spans="1:14" x14ac:dyDescent="0.25">
      <c r="A10" s="17" t="s">
        <v>23</v>
      </c>
      <c r="B10" s="10" t="s">
        <v>141</v>
      </c>
      <c r="C10" s="11" t="s">
        <v>25</v>
      </c>
      <c r="D10" s="11" t="s">
        <v>26</v>
      </c>
      <c r="E10" s="11">
        <v>6</v>
      </c>
      <c r="F10" s="11">
        <v>6</v>
      </c>
      <c r="G10" s="12" t="s">
        <v>175</v>
      </c>
      <c r="H10" s="11" t="s">
        <v>181</v>
      </c>
      <c r="I10" s="11"/>
      <c r="J10" s="11"/>
      <c r="K10" s="11" t="s">
        <v>49</v>
      </c>
      <c r="L10" s="11" t="s">
        <v>22</v>
      </c>
      <c r="M10" s="46"/>
      <c r="N10" s="46"/>
    </row>
    <row r="11" spans="1:14" x14ac:dyDescent="0.25">
      <c r="A11" s="9" t="s">
        <v>50</v>
      </c>
      <c r="B11" s="10" t="s">
        <v>53</v>
      </c>
      <c r="C11" s="11" t="s">
        <v>16</v>
      </c>
      <c r="D11" s="56" t="s">
        <v>26</v>
      </c>
      <c r="E11" s="11">
        <v>12</v>
      </c>
      <c r="F11" s="11">
        <v>6</v>
      </c>
      <c r="G11" s="12" t="s">
        <v>175</v>
      </c>
      <c r="H11" s="56" t="s">
        <v>182</v>
      </c>
      <c r="I11" s="11"/>
      <c r="J11" s="56"/>
      <c r="K11" s="11" t="s">
        <v>49</v>
      </c>
      <c r="L11" s="11" t="s">
        <v>22</v>
      </c>
    </row>
    <row r="12" spans="1:14" s="46" customFormat="1" x14ac:dyDescent="0.25">
      <c r="A12" s="9" t="s">
        <v>28</v>
      </c>
      <c r="B12" s="10" t="s">
        <v>44</v>
      </c>
      <c r="C12" s="11" t="s">
        <v>45</v>
      </c>
      <c r="D12" s="57" t="s">
        <v>26</v>
      </c>
      <c r="E12" s="11">
        <v>3</v>
      </c>
      <c r="F12" s="11">
        <v>3</v>
      </c>
      <c r="G12" s="12" t="s">
        <v>175</v>
      </c>
      <c r="H12" s="58" t="s">
        <v>183</v>
      </c>
      <c r="I12" s="11"/>
      <c r="J12" s="58"/>
      <c r="K12" s="11" t="s">
        <v>43</v>
      </c>
      <c r="L12" s="11" t="s">
        <v>22</v>
      </c>
      <c r="M12" s="15"/>
      <c r="N12" s="15"/>
    </row>
    <row r="13" spans="1:14" s="46" customFormat="1" x14ac:dyDescent="0.25">
      <c r="A13" s="17" t="s">
        <v>36</v>
      </c>
      <c r="B13" s="10" t="s">
        <v>37</v>
      </c>
      <c r="C13" s="11" t="s">
        <v>38</v>
      </c>
      <c r="D13" s="11"/>
      <c r="E13" s="11">
        <v>3</v>
      </c>
      <c r="F13" s="11">
        <v>3</v>
      </c>
      <c r="G13" s="12" t="s">
        <v>175</v>
      </c>
      <c r="H13" s="11" t="s">
        <v>147</v>
      </c>
      <c r="I13" s="11"/>
      <c r="J13" s="11"/>
      <c r="K13" s="11" t="s">
        <v>21</v>
      </c>
      <c r="L13" s="11" t="s">
        <v>22</v>
      </c>
      <c r="M13"/>
      <c r="N13"/>
    </row>
    <row r="14" spans="1:14" ht="24.75" x14ac:dyDescent="0.25">
      <c r="A14" s="17" t="s">
        <v>70</v>
      </c>
      <c r="B14" s="10" t="s">
        <v>184</v>
      </c>
      <c r="C14" s="11" t="s">
        <v>63</v>
      </c>
      <c r="D14" s="11" t="s">
        <v>30</v>
      </c>
      <c r="E14" s="11">
        <v>12</v>
      </c>
      <c r="F14" s="11">
        <v>6</v>
      </c>
      <c r="G14" s="12"/>
      <c r="H14" s="11" t="s">
        <v>185</v>
      </c>
      <c r="I14" s="11"/>
      <c r="J14" s="11" t="s">
        <v>32</v>
      </c>
      <c r="K14" s="19" t="s">
        <v>57</v>
      </c>
      <c r="L14" s="11" t="s">
        <v>58</v>
      </c>
    </row>
    <row r="15" spans="1:14" x14ac:dyDescent="0.25">
      <c r="A15" s="17" t="s">
        <v>50</v>
      </c>
      <c r="B15" s="10" t="s">
        <v>59</v>
      </c>
      <c r="C15" s="11" t="s">
        <v>16</v>
      </c>
      <c r="D15" s="11" t="s">
        <v>30</v>
      </c>
      <c r="E15" s="11">
        <v>6</v>
      </c>
      <c r="F15" s="11">
        <v>6</v>
      </c>
      <c r="G15" s="12" t="s">
        <v>175</v>
      </c>
      <c r="H15" s="11" t="s">
        <v>186</v>
      </c>
      <c r="I15" s="11"/>
      <c r="J15" s="11" t="s">
        <v>32</v>
      </c>
      <c r="K15" s="11" t="s">
        <v>21</v>
      </c>
      <c r="L15" s="11" t="s">
        <v>58</v>
      </c>
    </row>
    <row r="16" spans="1:14" x14ac:dyDescent="0.25">
      <c r="A16" s="17" t="s">
        <v>187</v>
      </c>
      <c r="B16" s="10" t="s">
        <v>188</v>
      </c>
      <c r="C16" s="11" t="s">
        <v>63</v>
      </c>
      <c r="D16" s="11" t="s">
        <v>30</v>
      </c>
      <c r="E16" s="11">
        <v>6</v>
      </c>
      <c r="F16" s="11">
        <v>6</v>
      </c>
      <c r="G16" s="12" t="s">
        <v>175</v>
      </c>
      <c r="H16" s="11" t="s">
        <v>189</v>
      </c>
      <c r="I16" s="11"/>
      <c r="J16" s="11" t="s">
        <v>32</v>
      </c>
      <c r="K16" s="19" t="s">
        <v>43</v>
      </c>
      <c r="L16" s="11" t="s">
        <v>58</v>
      </c>
    </row>
    <row r="17" spans="1:14" ht="24.75" x14ac:dyDescent="0.25">
      <c r="A17" s="17" t="s">
        <v>70</v>
      </c>
      <c r="B17" s="10" t="s">
        <v>190</v>
      </c>
      <c r="C17" s="11" t="s">
        <v>63</v>
      </c>
      <c r="D17" s="11" t="s">
        <v>191</v>
      </c>
      <c r="E17" s="11">
        <v>12</v>
      </c>
      <c r="F17" s="11">
        <v>6</v>
      </c>
      <c r="G17" s="12"/>
      <c r="H17" s="11" t="s">
        <v>192</v>
      </c>
      <c r="I17" s="11"/>
      <c r="J17" s="11" t="s">
        <v>67</v>
      </c>
      <c r="K17" s="19" t="s">
        <v>43</v>
      </c>
      <c r="L17" s="11" t="s">
        <v>58</v>
      </c>
    </row>
    <row r="18" spans="1:14" x14ac:dyDescent="0.25">
      <c r="A18" s="17" t="s">
        <v>75</v>
      </c>
      <c r="B18" s="10" t="s">
        <v>193</v>
      </c>
      <c r="C18" s="11" t="s">
        <v>63</v>
      </c>
      <c r="D18" s="11" t="s">
        <v>30</v>
      </c>
      <c r="E18" s="11">
        <v>6</v>
      </c>
      <c r="F18" s="11">
        <v>6</v>
      </c>
      <c r="G18" s="12" t="s">
        <v>194</v>
      </c>
      <c r="H18" s="11" t="s">
        <v>195</v>
      </c>
      <c r="I18" s="11"/>
      <c r="J18" s="11" t="s">
        <v>67</v>
      </c>
      <c r="K18" s="11" t="s">
        <v>21</v>
      </c>
      <c r="L18" s="11" t="s">
        <v>58</v>
      </c>
    </row>
    <row r="19" spans="1:14" x14ac:dyDescent="0.25">
      <c r="A19" s="17" t="s">
        <v>196</v>
      </c>
      <c r="B19" s="10" t="s">
        <v>197</v>
      </c>
      <c r="C19" s="11" t="s">
        <v>16</v>
      </c>
      <c r="D19" s="11" t="s">
        <v>17</v>
      </c>
      <c r="E19" s="11">
        <v>6</v>
      </c>
      <c r="F19" s="11">
        <v>6</v>
      </c>
      <c r="G19" s="12" t="s">
        <v>175</v>
      </c>
      <c r="H19" s="11" t="s">
        <v>198</v>
      </c>
      <c r="I19" s="11"/>
      <c r="J19" s="11" t="s">
        <v>20</v>
      </c>
      <c r="K19" s="11" t="s">
        <v>21</v>
      </c>
      <c r="L19" s="11" t="s">
        <v>58</v>
      </c>
    </row>
    <row r="20" spans="1:14" ht="24.75" x14ac:dyDescent="0.25">
      <c r="A20" s="17" t="s">
        <v>61</v>
      </c>
      <c r="B20" s="10" t="s">
        <v>199</v>
      </c>
      <c r="C20" s="11" t="s">
        <v>63</v>
      </c>
      <c r="D20" s="11" t="s">
        <v>17</v>
      </c>
      <c r="E20" s="11">
        <v>12</v>
      </c>
      <c r="F20" s="11">
        <v>6</v>
      </c>
      <c r="G20" s="12"/>
      <c r="H20" s="11" t="s">
        <v>200</v>
      </c>
      <c r="I20" s="11"/>
      <c r="J20" s="11" t="s">
        <v>20</v>
      </c>
      <c r="K20" s="19" t="s">
        <v>43</v>
      </c>
      <c r="L20" s="11" t="s">
        <v>58</v>
      </c>
    </row>
    <row r="21" spans="1:14" x14ac:dyDescent="0.25">
      <c r="A21" s="17" t="s">
        <v>129</v>
      </c>
      <c r="B21" s="10" t="s">
        <v>201</v>
      </c>
      <c r="C21" s="11" t="s">
        <v>25</v>
      </c>
      <c r="D21" s="11" t="s">
        <v>17</v>
      </c>
      <c r="E21" s="11">
        <v>6</v>
      </c>
      <c r="F21" s="11">
        <v>6</v>
      </c>
      <c r="G21" s="12" t="s">
        <v>194</v>
      </c>
      <c r="H21" s="11" t="s">
        <v>202</v>
      </c>
      <c r="I21" s="11"/>
      <c r="J21" s="11" t="s">
        <v>20</v>
      </c>
      <c r="K21" s="11" t="s">
        <v>21</v>
      </c>
      <c r="L21" s="11" t="s">
        <v>58</v>
      </c>
    </row>
    <row r="22" spans="1:14" x14ac:dyDescent="0.25">
      <c r="A22" s="17" t="s">
        <v>54</v>
      </c>
      <c r="B22" s="10" t="s">
        <v>203</v>
      </c>
      <c r="C22" s="11" t="s">
        <v>25</v>
      </c>
      <c r="D22" s="11" t="s">
        <v>26</v>
      </c>
      <c r="E22" s="11">
        <v>6</v>
      </c>
      <c r="F22" s="11">
        <v>6</v>
      </c>
      <c r="G22" s="12" t="s">
        <v>175</v>
      </c>
      <c r="H22" s="11" t="s">
        <v>204</v>
      </c>
      <c r="I22" s="11"/>
      <c r="J22" s="11" t="s">
        <v>20</v>
      </c>
      <c r="K22" s="11" t="s">
        <v>21</v>
      </c>
      <c r="L22" s="11" t="s">
        <v>58</v>
      </c>
    </row>
    <row r="23" spans="1:14" s="55" customFormat="1" ht="24.75" x14ac:dyDescent="0.25">
      <c r="A23" s="9" t="s">
        <v>61</v>
      </c>
      <c r="B23" s="18" t="s">
        <v>205</v>
      </c>
      <c r="C23" s="19" t="s">
        <v>63</v>
      </c>
      <c r="D23" s="59" t="s">
        <v>26</v>
      </c>
      <c r="E23" s="19">
        <v>12</v>
      </c>
      <c r="F23" s="19">
        <v>6</v>
      </c>
      <c r="G23" s="20"/>
      <c r="H23" s="60" t="s">
        <v>206</v>
      </c>
      <c r="I23" s="19"/>
      <c r="J23" s="59"/>
      <c r="K23" s="19" t="s">
        <v>43</v>
      </c>
      <c r="L23" s="19" t="s">
        <v>58</v>
      </c>
      <c r="M23"/>
      <c r="N23"/>
    </row>
    <row r="24" spans="1:14" s="46" customFormat="1" ht="24.75" x14ac:dyDescent="0.25">
      <c r="A24" s="17" t="s">
        <v>28</v>
      </c>
      <c r="B24" s="10" t="s">
        <v>207</v>
      </c>
      <c r="C24" s="11" t="s">
        <v>63</v>
      </c>
      <c r="D24" s="12" t="s">
        <v>208</v>
      </c>
      <c r="E24" s="11">
        <v>6</v>
      </c>
      <c r="F24" s="11">
        <v>6</v>
      </c>
      <c r="G24" s="12" t="s">
        <v>209</v>
      </c>
      <c r="H24" s="11" t="s">
        <v>210</v>
      </c>
      <c r="I24" s="11"/>
      <c r="J24" s="11"/>
      <c r="K24" s="11" t="s">
        <v>43</v>
      </c>
      <c r="L24" s="11" t="s">
        <v>58</v>
      </c>
      <c r="M24"/>
      <c r="N24"/>
    </row>
    <row r="25" spans="1:14" x14ac:dyDescent="0.25">
      <c r="A25" s="17" t="s">
        <v>75</v>
      </c>
      <c r="B25" s="10" t="s">
        <v>211</v>
      </c>
      <c r="C25" s="11" t="s">
        <v>63</v>
      </c>
      <c r="D25" s="11" t="s">
        <v>30</v>
      </c>
      <c r="E25" s="11">
        <v>6</v>
      </c>
      <c r="F25" s="11">
        <v>6</v>
      </c>
      <c r="G25" s="12" t="s">
        <v>194</v>
      </c>
      <c r="H25" s="11" t="s">
        <v>212</v>
      </c>
      <c r="I25" s="11"/>
      <c r="J25" s="11" t="s">
        <v>32</v>
      </c>
      <c r="K25" s="11" t="s">
        <v>21</v>
      </c>
      <c r="L25" s="11" t="s">
        <v>81</v>
      </c>
      <c r="M25" s="46"/>
      <c r="N25" s="46"/>
    </row>
    <row r="26" spans="1:14" x14ac:dyDescent="0.25">
      <c r="A26" s="17" t="s">
        <v>83</v>
      </c>
      <c r="B26" s="10" t="s">
        <v>213</v>
      </c>
      <c r="C26" s="11" t="s">
        <v>63</v>
      </c>
      <c r="D26" s="11" t="s">
        <v>30</v>
      </c>
      <c r="E26" s="11">
        <v>6</v>
      </c>
      <c r="F26" s="11">
        <v>6</v>
      </c>
      <c r="G26" s="12" t="s">
        <v>175</v>
      </c>
      <c r="H26" s="11" t="s">
        <v>214</v>
      </c>
      <c r="I26" s="11"/>
      <c r="J26" s="11" t="s">
        <v>32</v>
      </c>
      <c r="K26" s="11" t="s">
        <v>21</v>
      </c>
      <c r="L26" s="11" t="s">
        <v>81</v>
      </c>
      <c r="M26" s="15"/>
      <c r="N26" s="15"/>
    </row>
    <row r="27" spans="1:14" x14ac:dyDescent="0.25">
      <c r="A27" s="17" t="s">
        <v>75</v>
      </c>
      <c r="B27" s="10" t="s">
        <v>215</v>
      </c>
      <c r="C27" s="11" t="s">
        <v>63</v>
      </c>
      <c r="D27" s="11" t="s">
        <v>30</v>
      </c>
      <c r="E27" s="11">
        <v>6</v>
      </c>
      <c r="F27" s="11">
        <v>6</v>
      </c>
      <c r="G27" s="12" t="s">
        <v>194</v>
      </c>
      <c r="H27" s="11" t="s">
        <v>216</v>
      </c>
      <c r="I27" s="11"/>
      <c r="J27" s="11" t="s">
        <v>32</v>
      </c>
      <c r="K27" s="11" t="s">
        <v>43</v>
      </c>
      <c r="L27" s="11" t="s">
        <v>81</v>
      </c>
      <c r="M27" s="15"/>
      <c r="N27" s="15"/>
    </row>
    <row r="28" spans="1:14" ht="24.75" x14ac:dyDescent="0.25">
      <c r="A28" s="17" t="s">
        <v>70</v>
      </c>
      <c r="B28" s="10" t="s">
        <v>105</v>
      </c>
      <c r="C28" s="11" t="s">
        <v>63</v>
      </c>
      <c r="D28" s="11" t="s">
        <v>30</v>
      </c>
      <c r="E28" s="11">
        <v>6</v>
      </c>
      <c r="F28" s="11">
        <v>0</v>
      </c>
      <c r="G28" s="12" t="s">
        <v>217</v>
      </c>
      <c r="H28" s="11" t="s">
        <v>185</v>
      </c>
      <c r="I28" s="11"/>
      <c r="J28" s="11" t="s">
        <v>32</v>
      </c>
      <c r="K28" s="11" t="s">
        <v>49</v>
      </c>
      <c r="L28" s="11" t="s">
        <v>81</v>
      </c>
      <c r="M28" s="61"/>
      <c r="N28" s="61"/>
    </row>
    <row r="29" spans="1:14" s="15" customFormat="1" ht="24.75" x14ac:dyDescent="0.25">
      <c r="A29" s="17" t="s">
        <v>70</v>
      </c>
      <c r="B29" s="10" t="s">
        <v>218</v>
      </c>
      <c r="C29" s="11" t="s">
        <v>63</v>
      </c>
      <c r="D29" s="11" t="s">
        <v>30</v>
      </c>
      <c r="E29" s="11">
        <v>12</v>
      </c>
      <c r="F29" s="11">
        <v>12</v>
      </c>
      <c r="G29" s="12" t="s">
        <v>219</v>
      </c>
      <c r="H29" s="11" t="s">
        <v>192</v>
      </c>
      <c r="I29" s="11"/>
      <c r="J29" s="11" t="s">
        <v>67</v>
      </c>
      <c r="K29" s="11" t="s">
        <v>220</v>
      </c>
      <c r="L29" s="11" t="s">
        <v>81</v>
      </c>
      <c r="M29" s="46"/>
      <c r="N29" s="46"/>
    </row>
    <row r="30" spans="1:14" ht="24.75" x14ac:dyDescent="0.25">
      <c r="A30" s="17" t="s">
        <v>75</v>
      </c>
      <c r="B30" s="10" t="s">
        <v>221</v>
      </c>
      <c r="C30" s="11" t="s">
        <v>63</v>
      </c>
      <c r="D30" s="11" t="s">
        <v>30</v>
      </c>
      <c r="E30" s="11">
        <v>12</v>
      </c>
      <c r="F30" s="11">
        <v>6</v>
      </c>
      <c r="G30" s="12" t="s">
        <v>175</v>
      </c>
      <c r="H30" s="11" t="s">
        <v>222</v>
      </c>
      <c r="I30" s="11"/>
      <c r="J30" s="11" t="s">
        <v>67</v>
      </c>
      <c r="K30" s="11" t="s">
        <v>49</v>
      </c>
      <c r="L30" s="11" t="s">
        <v>81</v>
      </c>
    </row>
    <row r="31" spans="1:14" s="15" customFormat="1" x14ac:dyDescent="0.25">
      <c r="A31" s="17" t="s">
        <v>75</v>
      </c>
      <c r="B31" s="10" t="s">
        <v>223</v>
      </c>
      <c r="C31" s="11" t="s">
        <v>63</v>
      </c>
      <c r="D31" s="11" t="s">
        <v>17</v>
      </c>
      <c r="E31" s="11">
        <v>6</v>
      </c>
      <c r="F31" s="11">
        <v>6</v>
      </c>
      <c r="G31" s="12" t="s">
        <v>175</v>
      </c>
      <c r="H31" s="11" t="s">
        <v>224</v>
      </c>
      <c r="I31" s="11"/>
      <c r="J31" s="11" t="s">
        <v>20</v>
      </c>
      <c r="K31" s="11" t="s">
        <v>21</v>
      </c>
      <c r="L31" s="11" t="s">
        <v>81</v>
      </c>
      <c r="M31"/>
      <c r="N31"/>
    </row>
    <row r="32" spans="1:14" s="15" customFormat="1" ht="24.75" x14ac:dyDescent="0.25">
      <c r="A32" s="17" t="s">
        <v>75</v>
      </c>
      <c r="B32" s="10" t="s">
        <v>225</v>
      </c>
      <c r="C32" s="11" t="s">
        <v>63</v>
      </c>
      <c r="D32" s="11" t="s">
        <v>17</v>
      </c>
      <c r="E32" s="11">
        <v>12</v>
      </c>
      <c r="F32" s="11">
        <v>6</v>
      </c>
      <c r="G32" s="12" t="s">
        <v>175</v>
      </c>
      <c r="H32" s="62" t="s">
        <v>226</v>
      </c>
      <c r="I32" s="11"/>
      <c r="J32" s="11" t="s">
        <v>20</v>
      </c>
      <c r="K32" s="11" t="s">
        <v>21</v>
      </c>
      <c r="L32" s="11" t="s">
        <v>81</v>
      </c>
      <c r="M32"/>
      <c r="N32"/>
    </row>
    <row r="33" spans="1:14" s="15" customFormat="1" x14ac:dyDescent="0.25">
      <c r="A33" s="17" t="s">
        <v>187</v>
      </c>
      <c r="B33" s="10" t="s">
        <v>227</v>
      </c>
      <c r="C33" s="11" t="s">
        <v>63</v>
      </c>
      <c r="D33" s="11" t="s">
        <v>17</v>
      </c>
      <c r="E33" s="11">
        <v>12</v>
      </c>
      <c r="F33" s="11">
        <v>6</v>
      </c>
      <c r="G33" s="12" t="s">
        <v>175</v>
      </c>
      <c r="H33" s="11" t="s">
        <v>228</v>
      </c>
      <c r="I33" s="11"/>
      <c r="J33" s="11" t="s">
        <v>20</v>
      </c>
      <c r="K33" s="11" t="s">
        <v>21</v>
      </c>
      <c r="L33" s="11" t="s">
        <v>81</v>
      </c>
      <c r="M33"/>
      <c r="N33"/>
    </row>
    <row r="34" spans="1:14" s="15" customFormat="1" ht="24" x14ac:dyDescent="0.2">
      <c r="A34" s="17" t="s">
        <v>187</v>
      </c>
      <c r="B34" s="10" t="s">
        <v>229</v>
      </c>
      <c r="C34" s="11" t="s">
        <v>63</v>
      </c>
      <c r="D34" s="11" t="s">
        <v>26</v>
      </c>
      <c r="E34" s="11">
        <v>12</v>
      </c>
      <c r="F34" s="11">
        <v>6</v>
      </c>
      <c r="G34" s="12" t="s">
        <v>175</v>
      </c>
      <c r="H34" s="19" t="s">
        <v>230</v>
      </c>
      <c r="I34" s="11"/>
      <c r="J34" s="11" t="s">
        <v>20</v>
      </c>
      <c r="K34" s="11" t="s">
        <v>49</v>
      </c>
      <c r="L34" s="11" t="s">
        <v>81</v>
      </c>
      <c r="M34" s="63"/>
    </row>
    <row r="35" spans="1:14" hidden="1" x14ac:dyDescent="0.25">
      <c r="F35">
        <f>SUM(F4:F34)</f>
        <v>183</v>
      </c>
    </row>
    <row r="36" spans="1:14" hidden="1" x14ac:dyDescent="0.25">
      <c r="F36">
        <f>SUM(F4:F34)</f>
        <v>183</v>
      </c>
    </row>
    <row r="37" spans="1:14" hidden="1" x14ac:dyDescent="0.25">
      <c r="A37" s="29" t="s">
        <v>109</v>
      </c>
      <c r="B37" s="30"/>
    </row>
    <row r="38" spans="1:14" hidden="1" x14ac:dyDescent="0.25">
      <c r="A38" s="29" t="s">
        <v>110</v>
      </c>
      <c r="B38" s="30"/>
    </row>
    <row r="39" spans="1:14" hidden="1" x14ac:dyDescent="0.25">
      <c r="A39" s="29" t="s">
        <v>111</v>
      </c>
      <c r="B39" s="30"/>
    </row>
    <row r="40" spans="1:14" hidden="1" x14ac:dyDescent="0.25">
      <c r="A40" s="29" t="s">
        <v>112</v>
      </c>
      <c r="B40" s="30"/>
    </row>
    <row r="41" spans="1:14" hidden="1" x14ac:dyDescent="0.25">
      <c r="A41" s="29" t="s">
        <v>113</v>
      </c>
      <c r="B41" s="30"/>
    </row>
    <row r="42" spans="1:14" hidden="1" x14ac:dyDescent="0.25">
      <c r="A42" s="29" t="s">
        <v>114</v>
      </c>
      <c r="B42" s="30"/>
    </row>
  </sheetData>
  <autoFilter ref="A3:O42">
    <filterColumn colId="11">
      <customFilters>
        <customFilter operator="notEqual" val=" "/>
      </customFilters>
    </filterColumn>
    <sortState ref="A25:N34">
      <sortCondition ref="J3:J42"/>
    </sortState>
  </autoFilter>
  <mergeCells count="1">
    <mergeCell ref="A1:L1"/>
  </mergeCells>
  <pageMargins left="0.7" right="0.7" top="0.75" bottom="0.75" header="0.3" footer="0.3"/>
  <pageSetup paperSize="9" scale="87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topLeftCell="A13" workbookViewId="0">
      <selection activeCell="A50" sqref="A50"/>
    </sheetView>
  </sheetViews>
  <sheetFormatPr defaultRowHeight="15" x14ac:dyDescent="0.25"/>
  <cols>
    <col min="12" max="12" width="30.140625" customWidth="1"/>
  </cols>
  <sheetData>
    <row r="1" spans="1:13" ht="23.25" x14ac:dyDescent="0.35">
      <c r="A1" s="115" t="s">
        <v>173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41"/>
    </row>
    <row r="2" spans="1:13" ht="20.25" x14ac:dyDescent="0.3">
      <c r="A2" s="116" t="s">
        <v>124</v>
      </c>
      <c r="B2" s="116"/>
      <c r="C2" s="116"/>
      <c r="D2" s="116"/>
      <c r="E2" s="116"/>
      <c r="F2" s="116"/>
      <c r="G2" s="116"/>
      <c r="H2" s="116"/>
      <c r="I2" s="116"/>
      <c r="J2" s="116"/>
      <c r="K2" s="42"/>
      <c r="L2" s="42"/>
      <c r="M2" s="2"/>
    </row>
    <row r="3" spans="1:13" ht="20.25" x14ac:dyDescent="0.3">
      <c r="A3" s="8"/>
      <c r="B3" s="8"/>
      <c r="C3" s="8"/>
      <c r="D3" s="42" t="s">
        <v>82</v>
      </c>
      <c r="E3" s="8"/>
      <c r="F3" s="8"/>
      <c r="G3" s="8"/>
      <c r="H3" s="8"/>
      <c r="I3" s="8"/>
      <c r="J3" s="8"/>
      <c r="K3" s="8"/>
      <c r="L3" s="8"/>
      <c r="M3" s="8"/>
    </row>
    <row r="4" spans="1:13" x14ac:dyDescent="0.25">
      <c r="A4" s="25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</row>
    <row r="5" spans="1:13" x14ac:dyDescent="0.25">
      <c r="A5" s="12"/>
      <c r="B5" s="12" t="s">
        <v>67</v>
      </c>
      <c r="C5" s="12" t="s">
        <v>32</v>
      </c>
      <c r="D5" s="12" t="s">
        <v>20</v>
      </c>
      <c r="E5" s="12" t="s">
        <v>115</v>
      </c>
      <c r="F5" s="12" t="s">
        <v>118</v>
      </c>
      <c r="G5" s="12" t="s">
        <v>119</v>
      </c>
      <c r="H5" s="37"/>
      <c r="I5" s="38"/>
      <c r="J5" s="39"/>
      <c r="K5" s="39"/>
      <c r="L5" s="39"/>
      <c r="M5" s="39"/>
    </row>
    <row r="6" spans="1:13" x14ac:dyDescent="0.25">
      <c r="A6" s="11" t="s">
        <v>116</v>
      </c>
      <c r="B6" s="35">
        <f>SUM([1]LITZ_BA!F5:F6)</f>
        <v>15</v>
      </c>
      <c r="C6" s="12">
        <f>SUM([1]LITZ_BA!F4)</f>
        <v>6</v>
      </c>
      <c r="D6" s="11">
        <f>SUM([1]LITZ_BA!F7:F8)</f>
        <v>12</v>
      </c>
      <c r="E6" s="11">
        <f>SUM([1]LITZ_BA!F9:F12)</f>
        <v>21</v>
      </c>
      <c r="F6" s="12">
        <v>3</v>
      </c>
      <c r="G6" s="12">
        <f t="shared" ref="G6:G11" si="0">SUM(B6:F6)</f>
        <v>57</v>
      </c>
      <c r="H6" s="14"/>
      <c r="I6" s="14"/>
      <c r="J6" s="14"/>
      <c r="K6" s="14"/>
      <c r="L6" s="14"/>
      <c r="M6" s="14"/>
    </row>
    <row r="7" spans="1:13" x14ac:dyDescent="0.25">
      <c r="A7" s="11" t="s">
        <v>30</v>
      </c>
      <c r="B7" s="36">
        <f>SUM([1]LITZ_BA!F5:F6)</f>
        <v>15</v>
      </c>
      <c r="C7" s="12">
        <v>0</v>
      </c>
      <c r="D7" s="11">
        <v>12</v>
      </c>
      <c r="E7" s="12"/>
      <c r="F7" s="11"/>
      <c r="G7" s="11">
        <f t="shared" si="0"/>
        <v>27</v>
      </c>
      <c r="H7" s="14"/>
      <c r="I7" s="14"/>
      <c r="J7" s="14"/>
      <c r="K7" s="14"/>
      <c r="L7" s="14"/>
      <c r="M7" s="14"/>
    </row>
    <row r="8" spans="1:13" x14ac:dyDescent="0.25">
      <c r="A8" s="11" t="s">
        <v>191</v>
      </c>
      <c r="B8" s="35">
        <f>B6-B7</f>
        <v>0</v>
      </c>
      <c r="C8" s="35">
        <v>0</v>
      </c>
      <c r="D8" s="35">
        <v>0</v>
      </c>
      <c r="E8" s="35"/>
      <c r="F8" s="35"/>
      <c r="G8" s="19">
        <f t="shared" si="0"/>
        <v>0</v>
      </c>
      <c r="H8" s="14"/>
      <c r="I8" s="14"/>
      <c r="J8" s="14"/>
      <c r="K8" s="14"/>
      <c r="L8" s="14"/>
      <c r="M8" s="14"/>
    </row>
    <row r="9" spans="1:13" x14ac:dyDescent="0.25">
      <c r="A9" s="11" t="s">
        <v>123</v>
      </c>
      <c r="B9" s="35"/>
      <c r="C9" s="35">
        <v>6</v>
      </c>
      <c r="D9" s="35">
        <v>3</v>
      </c>
      <c r="E9" s="35"/>
      <c r="F9" s="35"/>
      <c r="G9" s="19">
        <f t="shared" si="0"/>
        <v>9</v>
      </c>
      <c r="H9" s="14"/>
      <c r="I9" s="14"/>
      <c r="J9" s="14"/>
      <c r="K9" s="14"/>
      <c r="L9" s="14"/>
      <c r="M9" s="14"/>
    </row>
    <row r="10" spans="1:13" x14ac:dyDescent="0.25">
      <c r="A10" s="11" t="s">
        <v>117</v>
      </c>
      <c r="B10" s="35">
        <v>0</v>
      </c>
      <c r="C10" s="12">
        <v>0</v>
      </c>
      <c r="D10" s="11">
        <v>0</v>
      </c>
      <c r="E10" s="11"/>
      <c r="F10" s="11"/>
      <c r="G10" s="11">
        <f t="shared" si="0"/>
        <v>0</v>
      </c>
      <c r="H10" s="14"/>
      <c r="I10" s="14"/>
      <c r="J10" s="14"/>
      <c r="K10" s="14"/>
      <c r="L10" s="14"/>
      <c r="M10" s="14"/>
    </row>
    <row r="11" spans="1:13" x14ac:dyDescent="0.25">
      <c r="A11" s="11" t="s">
        <v>120</v>
      </c>
      <c r="B11" s="35">
        <v>0</v>
      </c>
      <c r="C11" s="12">
        <v>0</v>
      </c>
      <c r="D11" s="11">
        <v>0</v>
      </c>
      <c r="E11" s="11"/>
      <c r="F11" s="11"/>
      <c r="G11" s="11">
        <f t="shared" si="0"/>
        <v>0</v>
      </c>
      <c r="H11" s="14"/>
      <c r="I11" s="14"/>
      <c r="J11" s="14"/>
      <c r="K11" s="14"/>
      <c r="L11" s="14"/>
      <c r="M11" s="14"/>
    </row>
    <row r="12" spans="1:13" x14ac:dyDescent="0.25">
      <c r="A12" s="15"/>
      <c r="B12" s="33"/>
      <c r="C12" s="15"/>
      <c r="D12" s="33"/>
      <c r="E12" s="15"/>
      <c r="F12" s="15"/>
      <c r="G12" s="33"/>
      <c r="H12" s="14"/>
      <c r="I12" s="14"/>
      <c r="J12" s="14"/>
      <c r="K12" s="14"/>
      <c r="L12" s="14"/>
      <c r="M12" s="14"/>
    </row>
    <row r="13" spans="1:13" x14ac:dyDescent="0.2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</row>
    <row r="14" spans="1:13" ht="20.25" x14ac:dyDescent="0.3">
      <c r="A14" s="14"/>
      <c r="B14" s="14"/>
      <c r="C14" s="14"/>
      <c r="D14" s="42" t="s">
        <v>121</v>
      </c>
      <c r="E14" s="14"/>
      <c r="F14" s="14"/>
      <c r="G14" s="14"/>
      <c r="H14" s="14"/>
      <c r="I14" s="14"/>
      <c r="J14" s="14"/>
      <c r="K14" s="14"/>
      <c r="L14" s="14"/>
      <c r="M14" s="14"/>
    </row>
    <row r="15" spans="1:13" x14ac:dyDescent="0.2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</row>
    <row r="16" spans="1:13" x14ac:dyDescent="0.25">
      <c r="A16" s="12"/>
      <c r="B16" s="12" t="s">
        <v>67</v>
      </c>
      <c r="C16" s="12" t="s">
        <v>32</v>
      </c>
      <c r="D16" s="12" t="s">
        <v>20</v>
      </c>
      <c r="E16" s="12" t="s">
        <v>115</v>
      </c>
      <c r="F16" s="12" t="s">
        <v>118</v>
      </c>
      <c r="G16" s="12" t="s">
        <v>119</v>
      </c>
      <c r="H16" s="14"/>
      <c r="I16" s="14"/>
      <c r="J16" s="14"/>
      <c r="K16" s="14"/>
      <c r="L16" s="14"/>
      <c r="M16" s="14"/>
    </row>
    <row r="17" spans="1:13" x14ac:dyDescent="0.25">
      <c r="A17" s="11" t="s">
        <v>116</v>
      </c>
      <c r="B17" s="35">
        <f>SUM([1]LITZ_BA!F17:F18)</f>
        <v>12</v>
      </c>
      <c r="C17" s="12">
        <f>SUM([1]LITZ_BA!F14:F16)</f>
        <v>18</v>
      </c>
      <c r="D17" s="11">
        <f>SUM([1]LITZ_BA!F19:F22)</f>
        <v>24</v>
      </c>
      <c r="E17" s="11">
        <f>SUM([1]LITZ_BA!F23:F24)</f>
        <v>12</v>
      </c>
      <c r="F17" s="12">
        <v>0</v>
      </c>
      <c r="G17" s="12">
        <f t="shared" ref="G17:G22" si="1">SUM(B17:F17)</f>
        <v>66</v>
      </c>
      <c r="H17" s="14"/>
      <c r="I17" s="14"/>
      <c r="J17" s="14"/>
      <c r="K17" s="14"/>
      <c r="L17" s="14"/>
      <c r="M17" s="14"/>
    </row>
    <row r="18" spans="1:13" x14ac:dyDescent="0.25">
      <c r="A18" s="11" t="s">
        <v>30</v>
      </c>
      <c r="B18" s="36">
        <f>SUM([1]LITZ_BA!F18)</f>
        <v>6</v>
      </c>
      <c r="C18" s="12">
        <f>SUM([1]LITZ_BA!F14:F16)</f>
        <v>18</v>
      </c>
      <c r="D18" s="11">
        <v>18</v>
      </c>
      <c r="E18" s="12"/>
      <c r="F18" s="11"/>
      <c r="G18" s="11">
        <f t="shared" si="1"/>
        <v>42</v>
      </c>
      <c r="H18" s="14"/>
      <c r="I18" s="14"/>
      <c r="J18" s="14"/>
      <c r="K18" s="14"/>
      <c r="L18" s="14"/>
      <c r="M18" s="14"/>
    </row>
    <row r="19" spans="1:13" x14ac:dyDescent="0.25">
      <c r="A19" s="11" t="s">
        <v>191</v>
      </c>
      <c r="B19" s="35">
        <f>B17-B18</f>
        <v>6</v>
      </c>
      <c r="C19" s="35">
        <f>C17-C18</f>
        <v>0</v>
      </c>
      <c r="D19" s="35">
        <v>0</v>
      </c>
      <c r="E19" s="35"/>
      <c r="F19" s="35"/>
      <c r="G19" s="19">
        <f t="shared" si="1"/>
        <v>6</v>
      </c>
      <c r="H19" s="14"/>
      <c r="I19" s="14"/>
      <c r="J19" s="14"/>
      <c r="K19" s="14"/>
      <c r="L19" s="14"/>
      <c r="M19" s="14"/>
    </row>
    <row r="20" spans="1:13" x14ac:dyDescent="0.25">
      <c r="A20" s="11" t="s">
        <v>123</v>
      </c>
      <c r="B20" s="35">
        <v>0</v>
      </c>
      <c r="C20" s="35">
        <v>0</v>
      </c>
      <c r="D20" s="35">
        <v>6</v>
      </c>
      <c r="E20" s="35"/>
      <c r="F20" s="35"/>
      <c r="G20" s="19">
        <f t="shared" si="1"/>
        <v>6</v>
      </c>
      <c r="H20" s="14"/>
      <c r="I20" s="14"/>
      <c r="J20" s="14"/>
      <c r="K20" s="14"/>
      <c r="L20" s="14"/>
      <c r="M20" s="14"/>
    </row>
    <row r="21" spans="1:13" x14ac:dyDescent="0.25">
      <c r="A21" s="11" t="s">
        <v>117</v>
      </c>
      <c r="B21" s="35">
        <v>0</v>
      </c>
      <c r="C21" s="12">
        <v>0</v>
      </c>
      <c r="D21" s="11">
        <v>0</v>
      </c>
      <c r="E21" s="11"/>
      <c r="F21" s="11"/>
      <c r="G21" s="11">
        <f t="shared" si="1"/>
        <v>0</v>
      </c>
      <c r="H21" s="14"/>
      <c r="I21" s="14"/>
      <c r="J21" s="14"/>
      <c r="K21" s="14"/>
      <c r="L21" s="14"/>
      <c r="M21" s="14"/>
    </row>
    <row r="22" spans="1:13" x14ac:dyDescent="0.25">
      <c r="A22" s="11" t="s">
        <v>120</v>
      </c>
      <c r="B22" s="35">
        <v>0</v>
      </c>
      <c r="C22" s="12">
        <v>0</v>
      </c>
      <c r="D22" s="11">
        <v>0</v>
      </c>
      <c r="E22" s="11">
        <v>6</v>
      </c>
      <c r="F22" s="11"/>
      <c r="G22" s="11">
        <f t="shared" si="1"/>
        <v>6</v>
      </c>
      <c r="H22" s="14"/>
      <c r="I22" s="14"/>
      <c r="J22" s="14"/>
      <c r="K22" s="14"/>
      <c r="L22" s="14"/>
      <c r="M22" s="14"/>
    </row>
    <row r="23" spans="1:13" x14ac:dyDescent="0.2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</row>
    <row r="24" spans="1:13" x14ac:dyDescent="0.25">
      <c r="A24" s="15"/>
      <c r="B24" s="33"/>
      <c r="C24" s="15"/>
      <c r="D24" s="33"/>
      <c r="E24" s="15"/>
      <c r="F24" s="15"/>
      <c r="G24" s="33"/>
      <c r="H24" s="14"/>
      <c r="I24" s="14"/>
      <c r="J24" s="14"/>
      <c r="K24" s="14"/>
      <c r="L24" s="14"/>
      <c r="M24" s="14"/>
    </row>
    <row r="25" spans="1:13" ht="20.25" x14ac:dyDescent="0.3">
      <c r="A25" s="14"/>
      <c r="B25" s="14"/>
      <c r="C25" s="14"/>
      <c r="D25" s="42" t="s">
        <v>122</v>
      </c>
      <c r="E25" s="14"/>
      <c r="F25" s="14"/>
      <c r="G25" s="14"/>
      <c r="H25" s="14"/>
      <c r="I25" s="14"/>
      <c r="J25" s="14"/>
      <c r="K25" s="14"/>
      <c r="L25" s="14"/>
      <c r="M25" s="14"/>
    </row>
    <row r="26" spans="1:13" x14ac:dyDescent="0.2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</row>
    <row r="27" spans="1:13" x14ac:dyDescent="0.25">
      <c r="A27" s="12"/>
      <c r="B27" s="12" t="s">
        <v>67</v>
      </c>
      <c r="C27" s="12" t="s">
        <v>32</v>
      </c>
      <c r="D27" s="12" t="s">
        <v>20</v>
      </c>
      <c r="E27" s="12" t="s">
        <v>115</v>
      </c>
      <c r="F27" s="12" t="s">
        <v>118</v>
      </c>
      <c r="G27" s="12" t="s">
        <v>119</v>
      </c>
      <c r="H27" s="14"/>
      <c r="I27" s="14"/>
      <c r="J27" s="14"/>
      <c r="K27" s="14"/>
      <c r="L27" s="14"/>
      <c r="M27" s="14"/>
    </row>
    <row r="28" spans="1:13" x14ac:dyDescent="0.25">
      <c r="A28" s="11" t="s">
        <v>116</v>
      </c>
      <c r="B28" s="35">
        <f>B100+SUM([1]LITZ_BA!F29:F30)</f>
        <v>18</v>
      </c>
      <c r="C28" s="12">
        <f>SUM([1]LITZ_BA!F25:F28)</f>
        <v>18</v>
      </c>
      <c r="D28" s="11">
        <f>SUM([1]LITZ_BA!F31:F34)</f>
        <v>24</v>
      </c>
      <c r="E28" s="11">
        <v>0</v>
      </c>
      <c r="F28" s="12">
        <v>0</v>
      </c>
      <c r="G28" s="12">
        <f t="shared" ref="G28:G33" si="2">SUM(B28:F28)</f>
        <v>60</v>
      </c>
      <c r="H28" s="14"/>
      <c r="I28" s="14"/>
      <c r="J28" s="14"/>
      <c r="K28" s="14"/>
      <c r="L28" s="14"/>
      <c r="M28" s="14"/>
    </row>
    <row r="29" spans="1:13" x14ac:dyDescent="0.25">
      <c r="A29" s="11" t="s">
        <v>30</v>
      </c>
      <c r="B29" s="36">
        <f>SUM([1]LITZ_BA!F29:F30)</f>
        <v>18</v>
      </c>
      <c r="C29" s="12">
        <f>SUM([1]LITZ_BA!F25:F28)</f>
        <v>18</v>
      </c>
      <c r="D29" s="11">
        <v>18</v>
      </c>
      <c r="E29" s="12"/>
      <c r="F29" s="11"/>
      <c r="G29" s="11">
        <f t="shared" si="2"/>
        <v>54</v>
      </c>
      <c r="H29" s="14"/>
      <c r="I29" s="14"/>
      <c r="J29" s="14"/>
      <c r="K29" s="14"/>
      <c r="L29" s="14"/>
      <c r="M29" s="14"/>
    </row>
    <row r="30" spans="1:13" x14ac:dyDescent="0.25">
      <c r="A30" s="11" t="s">
        <v>191</v>
      </c>
      <c r="B30" s="35">
        <f>B28-B29</f>
        <v>0</v>
      </c>
      <c r="C30" s="35">
        <f>C28-C29</f>
        <v>0</v>
      </c>
      <c r="D30" s="35">
        <v>0</v>
      </c>
      <c r="E30" s="35"/>
      <c r="F30" s="35"/>
      <c r="G30" s="19">
        <f t="shared" si="2"/>
        <v>0</v>
      </c>
      <c r="H30" s="14"/>
      <c r="I30" s="14"/>
      <c r="J30" s="14"/>
      <c r="K30" s="14"/>
      <c r="L30" s="14"/>
      <c r="M30" s="14"/>
    </row>
    <row r="31" spans="1:13" x14ac:dyDescent="0.25">
      <c r="A31" s="11" t="s">
        <v>123</v>
      </c>
      <c r="B31" s="35">
        <v>0</v>
      </c>
      <c r="C31" s="35">
        <v>0</v>
      </c>
      <c r="D31" s="35">
        <f>SUM([2]LIFA!F33)</f>
        <v>6</v>
      </c>
      <c r="E31" s="35"/>
      <c r="F31" s="35"/>
      <c r="G31" s="19">
        <f t="shared" si="2"/>
        <v>6</v>
      </c>
      <c r="H31" s="14"/>
      <c r="I31" s="14"/>
      <c r="J31" s="14"/>
      <c r="K31" s="14"/>
      <c r="L31" s="14"/>
      <c r="M31" s="14"/>
    </row>
    <row r="32" spans="1:13" x14ac:dyDescent="0.25">
      <c r="A32" s="11" t="s">
        <v>117</v>
      </c>
      <c r="B32" s="35">
        <v>0</v>
      </c>
      <c r="C32" s="12">
        <v>6</v>
      </c>
      <c r="D32" s="11">
        <v>0</v>
      </c>
      <c r="E32" s="11"/>
      <c r="F32" s="11"/>
      <c r="G32" s="11">
        <f t="shared" si="2"/>
        <v>6</v>
      </c>
      <c r="H32" s="14"/>
      <c r="I32" s="14"/>
      <c r="J32" s="14"/>
      <c r="K32" s="14"/>
      <c r="L32" s="14"/>
      <c r="M32" s="14"/>
    </row>
    <row r="33" spans="1:13" x14ac:dyDescent="0.25">
      <c r="A33" s="11" t="s">
        <v>120</v>
      </c>
      <c r="B33" s="35">
        <v>12</v>
      </c>
      <c r="C33" s="12">
        <v>0</v>
      </c>
      <c r="D33" s="11">
        <v>0</v>
      </c>
      <c r="E33" s="11"/>
      <c r="F33" s="11"/>
      <c r="G33" s="11">
        <f t="shared" si="2"/>
        <v>12</v>
      </c>
      <c r="H33" s="14"/>
      <c r="I33" s="14"/>
      <c r="J33" s="14"/>
      <c r="K33" s="14"/>
      <c r="L33" s="14"/>
      <c r="M33" s="14"/>
    </row>
    <row r="34" spans="1:13" x14ac:dyDescent="0.2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</row>
    <row r="35" spans="1:13" x14ac:dyDescent="0.25">
      <c r="A35" s="15"/>
      <c r="B35" s="33"/>
      <c r="C35" s="15"/>
      <c r="D35" s="33"/>
      <c r="E35" s="15"/>
      <c r="F35" s="15"/>
      <c r="G35" s="33"/>
      <c r="H35" s="14"/>
      <c r="I35" s="27"/>
      <c r="J35" s="27"/>
      <c r="K35" s="27"/>
      <c r="L35" s="27"/>
      <c r="M35" s="27"/>
    </row>
    <row r="36" spans="1:13" ht="20.25" x14ac:dyDescent="0.3">
      <c r="A36" s="14"/>
      <c r="B36" s="14"/>
      <c r="C36" s="14"/>
      <c r="D36" s="40" t="s">
        <v>116</v>
      </c>
      <c r="E36" s="14"/>
      <c r="F36" s="14"/>
      <c r="G36" s="14"/>
      <c r="H36" s="28"/>
      <c r="I36" s="27"/>
      <c r="J36" s="27"/>
      <c r="K36" s="27"/>
      <c r="L36" s="27"/>
      <c r="M36" s="27"/>
    </row>
    <row r="37" spans="1:13" x14ac:dyDescent="0.25">
      <c r="A37" s="14"/>
      <c r="B37" s="14"/>
      <c r="C37" s="14"/>
      <c r="D37" s="14"/>
      <c r="E37" s="14"/>
      <c r="F37" s="14"/>
      <c r="G37" s="14"/>
      <c r="H37" s="32"/>
      <c r="I37" s="31"/>
      <c r="J37" s="31"/>
      <c r="K37" s="31"/>
      <c r="L37" s="31"/>
      <c r="M37" s="31"/>
    </row>
    <row r="38" spans="1:13" x14ac:dyDescent="0.25">
      <c r="A38" s="12"/>
      <c r="B38" s="12" t="s">
        <v>67</v>
      </c>
      <c r="C38" s="12" t="s">
        <v>32</v>
      </c>
      <c r="D38" s="12" t="s">
        <v>20</v>
      </c>
      <c r="E38" s="12" t="s">
        <v>115</v>
      </c>
      <c r="F38" s="12" t="s">
        <v>118</v>
      </c>
      <c r="G38" s="12" t="s">
        <v>119</v>
      </c>
      <c r="H38" s="32"/>
      <c r="I38" s="31"/>
      <c r="J38" s="31"/>
      <c r="K38" s="31"/>
      <c r="L38" s="31"/>
      <c r="M38" s="31"/>
    </row>
    <row r="39" spans="1:13" x14ac:dyDescent="0.25">
      <c r="A39" s="11" t="s">
        <v>116</v>
      </c>
      <c r="B39" s="35">
        <f>B6+B17+B28</f>
        <v>45</v>
      </c>
      <c r="C39" s="12">
        <f>C6+C17+C28</f>
        <v>42</v>
      </c>
      <c r="D39" s="11">
        <f>D6+D17+D28</f>
        <v>60</v>
      </c>
      <c r="E39" s="11">
        <f>E6+E17+E28</f>
        <v>33</v>
      </c>
      <c r="F39" s="12">
        <f>F6+F17+F28</f>
        <v>3</v>
      </c>
      <c r="G39" s="12">
        <f t="shared" ref="G39:G44" si="3">SUM(B39:F39)</f>
        <v>183</v>
      </c>
      <c r="H39" s="32"/>
      <c r="I39" s="31"/>
      <c r="J39" s="31"/>
      <c r="K39" s="31"/>
      <c r="L39" s="31"/>
      <c r="M39" s="31"/>
    </row>
    <row r="40" spans="1:13" x14ac:dyDescent="0.25">
      <c r="A40" s="11" t="s">
        <v>30</v>
      </c>
      <c r="B40" s="35">
        <f t="shared" ref="B40:D44" si="4">B7+B18+B29</f>
        <v>39</v>
      </c>
      <c r="C40" s="12">
        <f t="shared" si="4"/>
        <v>36</v>
      </c>
      <c r="D40" s="11">
        <f t="shared" si="4"/>
        <v>48</v>
      </c>
      <c r="E40" s="12"/>
      <c r="F40" s="11"/>
      <c r="G40" s="11">
        <f t="shared" si="3"/>
        <v>123</v>
      </c>
      <c r="H40" s="32"/>
      <c r="I40" s="31"/>
      <c r="J40" s="31"/>
      <c r="K40" s="31"/>
      <c r="L40" s="31"/>
      <c r="M40" s="31"/>
    </row>
    <row r="41" spans="1:13" x14ac:dyDescent="0.25">
      <c r="A41" s="11" t="s">
        <v>191</v>
      </c>
      <c r="B41" s="35">
        <f t="shared" si="4"/>
        <v>6</v>
      </c>
      <c r="C41" s="12">
        <f t="shared" si="4"/>
        <v>0</v>
      </c>
      <c r="D41" s="11">
        <f t="shared" si="4"/>
        <v>0</v>
      </c>
      <c r="E41" s="35"/>
      <c r="F41" s="35"/>
      <c r="G41" s="19">
        <f t="shared" si="3"/>
        <v>6</v>
      </c>
      <c r="H41" s="32"/>
      <c r="I41" s="31"/>
      <c r="J41" s="31"/>
      <c r="K41" s="31"/>
      <c r="L41" s="31"/>
      <c r="M41" s="31"/>
    </row>
    <row r="42" spans="1:13" x14ac:dyDescent="0.25">
      <c r="A42" s="11" t="s">
        <v>123</v>
      </c>
      <c r="B42" s="35">
        <f t="shared" si="4"/>
        <v>0</v>
      </c>
      <c r="C42" s="12">
        <f t="shared" si="4"/>
        <v>6</v>
      </c>
      <c r="D42" s="11">
        <f t="shared" si="4"/>
        <v>15</v>
      </c>
      <c r="E42" s="35"/>
      <c r="F42" s="35"/>
      <c r="G42" s="19">
        <f t="shared" si="3"/>
        <v>21</v>
      </c>
      <c r="H42" s="32"/>
      <c r="I42" s="31"/>
      <c r="J42" s="31"/>
      <c r="K42" s="31"/>
      <c r="L42" s="31"/>
      <c r="M42" s="31"/>
    </row>
    <row r="43" spans="1:13" x14ac:dyDescent="0.25">
      <c r="A43" s="11" t="s">
        <v>117</v>
      </c>
      <c r="B43" s="35">
        <f t="shared" si="4"/>
        <v>0</v>
      </c>
      <c r="C43" s="12">
        <f t="shared" si="4"/>
        <v>6</v>
      </c>
      <c r="D43" s="11">
        <f t="shared" si="4"/>
        <v>0</v>
      </c>
      <c r="E43" s="11"/>
      <c r="F43" s="11"/>
      <c r="G43" s="11">
        <f t="shared" si="3"/>
        <v>6</v>
      </c>
      <c r="H43" s="31"/>
      <c r="I43" s="31"/>
      <c r="J43" s="31"/>
      <c r="K43" s="31"/>
      <c r="L43" s="31"/>
      <c r="M43" s="15"/>
    </row>
    <row r="44" spans="1:13" x14ac:dyDescent="0.25">
      <c r="A44" s="11" t="s">
        <v>120</v>
      </c>
      <c r="B44" s="35">
        <f t="shared" si="4"/>
        <v>12</v>
      </c>
      <c r="C44" s="12">
        <f t="shared" si="4"/>
        <v>0</v>
      </c>
      <c r="D44" s="11">
        <f t="shared" si="4"/>
        <v>0</v>
      </c>
      <c r="E44" s="11"/>
      <c r="F44" s="11"/>
      <c r="G44" s="11">
        <f t="shared" si="3"/>
        <v>12</v>
      </c>
      <c r="H44" s="31"/>
      <c r="I44" s="31"/>
      <c r="J44" s="31"/>
      <c r="K44" s="31"/>
      <c r="L44" s="31"/>
      <c r="M44" s="15"/>
    </row>
    <row r="45" spans="1:13" x14ac:dyDescent="0.25">
      <c r="A45" s="29"/>
      <c r="B45" s="30"/>
      <c r="C45" s="31"/>
      <c r="D45" s="32"/>
      <c r="E45" s="31"/>
      <c r="F45" s="31"/>
      <c r="G45" s="32"/>
      <c r="H45" s="31"/>
      <c r="I45" s="31"/>
      <c r="J45" s="31"/>
      <c r="K45" s="31"/>
      <c r="L45" s="31"/>
      <c r="M45" s="15"/>
    </row>
    <row r="46" spans="1:13" x14ac:dyDescent="0.25">
      <c r="A46" s="29"/>
      <c r="B46" s="30"/>
      <c r="C46" s="31"/>
      <c r="D46" s="32"/>
      <c r="E46" s="31"/>
      <c r="F46" s="31"/>
      <c r="G46" s="32"/>
      <c r="H46" s="31"/>
      <c r="I46" s="31"/>
      <c r="J46" s="31"/>
      <c r="K46" s="31"/>
      <c r="L46" s="31"/>
      <c r="M46" s="15"/>
    </row>
    <row r="47" spans="1:13" x14ac:dyDescent="0.25">
      <c r="A47" s="11"/>
      <c r="B47" s="11" t="s">
        <v>67</v>
      </c>
      <c r="C47" s="11" t="s">
        <v>32</v>
      </c>
      <c r="D47" s="11" t="s">
        <v>20</v>
      </c>
      <c r="E47" s="11"/>
      <c r="F47" s="11"/>
      <c r="G47" s="11" t="s">
        <v>471</v>
      </c>
      <c r="H47" s="11" t="s">
        <v>472</v>
      </c>
    </row>
    <row r="48" spans="1:13" x14ac:dyDescent="0.25">
      <c r="A48" s="11" t="s">
        <v>475</v>
      </c>
      <c r="B48" s="11">
        <f>B39-B42</f>
        <v>45</v>
      </c>
      <c r="C48" s="11">
        <f>C39-C42</f>
        <v>36</v>
      </c>
      <c r="D48" s="11">
        <f>D39-D42</f>
        <v>45</v>
      </c>
      <c r="E48" s="11"/>
      <c r="F48" s="11"/>
      <c r="G48" s="11">
        <f>SUM(B48:D48)</f>
        <v>126</v>
      </c>
      <c r="H48" s="107">
        <f>G48/G39</f>
        <v>0.68852459016393441</v>
      </c>
    </row>
    <row r="49" spans="1:8" x14ac:dyDescent="0.25">
      <c r="A49" s="108" t="s">
        <v>473</v>
      </c>
      <c r="B49" s="109"/>
      <c r="C49" s="109"/>
      <c r="D49" s="109"/>
      <c r="E49" s="109"/>
      <c r="F49" s="110"/>
      <c r="G49" s="11">
        <f>E39+F39+G42</f>
        <v>57</v>
      </c>
      <c r="H49" s="107">
        <f>G49/G39</f>
        <v>0.31147540983606559</v>
      </c>
    </row>
    <row r="50" spans="1:8" x14ac:dyDescent="0.25">
      <c r="A50" s="11" t="s">
        <v>476</v>
      </c>
      <c r="B50" s="111">
        <f>B48/G48</f>
        <v>0.35714285714285715</v>
      </c>
      <c r="C50" s="111">
        <f>C48/G48</f>
        <v>0.2857142857142857</v>
      </c>
      <c r="D50" s="111">
        <f>D48/G48</f>
        <v>0.35714285714285715</v>
      </c>
      <c r="E50" s="111"/>
      <c r="F50" s="111"/>
      <c r="G50" s="111"/>
      <c r="H50" s="111"/>
    </row>
  </sheetData>
  <mergeCells count="2">
    <mergeCell ref="A1:L1"/>
    <mergeCell ref="A2:J2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M37"/>
  <sheetViews>
    <sheetView topLeftCell="A22" workbookViewId="0">
      <selection activeCell="G29" sqref="G29"/>
    </sheetView>
  </sheetViews>
  <sheetFormatPr defaultRowHeight="15" x14ac:dyDescent="0.25"/>
  <cols>
    <col min="1" max="1" width="11.140625" bestFit="1" customWidth="1"/>
    <col min="2" max="2" width="51.28515625" style="76" customWidth="1"/>
    <col min="3" max="3" width="5.140625" bestFit="1" customWidth="1"/>
    <col min="5" max="5" width="6.42578125" customWidth="1"/>
    <col min="6" max="6" width="7.85546875" customWidth="1"/>
    <col min="7" max="7" width="10.28515625" style="77" bestFit="1" customWidth="1"/>
    <col min="8" max="8" width="16.5703125" customWidth="1"/>
    <col min="9" max="9" width="8.28515625" bestFit="1" customWidth="1"/>
    <col min="10" max="10" width="7" bestFit="1" customWidth="1"/>
    <col min="11" max="11" width="14" bestFit="1" customWidth="1"/>
    <col min="12" max="12" width="4.42578125" bestFit="1" customWidth="1"/>
    <col min="13" max="13" width="9.140625" style="50"/>
  </cols>
  <sheetData>
    <row r="1" spans="1:13" s="53" customFormat="1" ht="21" x14ac:dyDescent="0.35">
      <c r="A1" s="115" t="s">
        <v>231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64"/>
    </row>
    <row r="2" spans="1:13" s="53" customFormat="1" ht="21" x14ac:dyDescent="0.35">
      <c r="A2" s="42" t="s">
        <v>174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 ht="27" customHeight="1" x14ac:dyDescent="0.25">
      <c r="A3" s="65" t="s">
        <v>2</v>
      </c>
      <c r="B3" s="66" t="s">
        <v>3</v>
      </c>
      <c r="C3" s="67" t="s">
        <v>4</v>
      </c>
      <c r="D3" s="68" t="s">
        <v>126</v>
      </c>
      <c r="E3" s="68" t="s">
        <v>6</v>
      </c>
      <c r="F3" s="68" t="s">
        <v>7</v>
      </c>
      <c r="G3" s="69" t="s">
        <v>8</v>
      </c>
      <c r="H3" s="67" t="s">
        <v>9</v>
      </c>
      <c r="I3" s="67" t="s">
        <v>10</v>
      </c>
      <c r="J3" s="67" t="s">
        <v>11</v>
      </c>
      <c r="K3" s="67" t="s">
        <v>12</v>
      </c>
      <c r="L3" s="67" t="s">
        <v>13</v>
      </c>
      <c r="M3" s="70"/>
    </row>
    <row r="4" spans="1:13" ht="27" customHeight="1" x14ac:dyDescent="0.25">
      <c r="A4" s="9" t="s">
        <v>50</v>
      </c>
      <c r="B4" s="66" t="s">
        <v>51</v>
      </c>
      <c r="C4" s="11" t="s">
        <v>16</v>
      </c>
      <c r="D4" s="11" t="s">
        <v>30</v>
      </c>
      <c r="E4" s="11">
        <v>12</v>
      </c>
      <c r="F4" s="11">
        <v>6</v>
      </c>
      <c r="G4" s="48" t="s">
        <v>232</v>
      </c>
      <c r="H4" s="11" t="s">
        <v>233</v>
      </c>
      <c r="I4" s="11"/>
      <c r="J4" s="11" t="s">
        <v>32</v>
      </c>
      <c r="K4" s="11" t="s">
        <v>21</v>
      </c>
      <c r="L4" s="11" t="s">
        <v>22</v>
      </c>
      <c r="M4" s="30"/>
    </row>
    <row r="5" spans="1:13" ht="27" customHeight="1" x14ac:dyDescent="0.25">
      <c r="A5" s="17" t="s">
        <v>14</v>
      </c>
      <c r="B5" s="66" t="s">
        <v>234</v>
      </c>
      <c r="C5" s="11" t="s">
        <v>16</v>
      </c>
      <c r="D5" s="11"/>
      <c r="E5" s="11">
        <v>12</v>
      </c>
      <c r="F5" s="11">
        <v>6</v>
      </c>
      <c r="G5" s="48" t="s">
        <v>232</v>
      </c>
      <c r="H5" s="11" t="s">
        <v>235</v>
      </c>
      <c r="I5" s="11"/>
      <c r="J5" s="11" t="s">
        <v>67</v>
      </c>
      <c r="K5" s="11" t="s">
        <v>57</v>
      </c>
      <c r="L5" s="11" t="s">
        <v>22</v>
      </c>
      <c r="M5" s="30"/>
    </row>
    <row r="6" spans="1:13" ht="27" customHeight="1" x14ac:dyDescent="0.25">
      <c r="A6" s="17" t="s">
        <v>83</v>
      </c>
      <c r="B6" s="66" t="s">
        <v>236</v>
      </c>
      <c r="C6" s="11" t="s">
        <v>63</v>
      </c>
      <c r="D6" s="11" t="s">
        <v>17</v>
      </c>
      <c r="E6" s="11">
        <v>6</v>
      </c>
      <c r="F6" s="11">
        <v>6</v>
      </c>
      <c r="G6" s="48"/>
      <c r="H6" s="11" t="s">
        <v>237</v>
      </c>
      <c r="I6" s="11"/>
      <c r="J6" s="11" t="s">
        <v>67</v>
      </c>
      <c r="K6" s="11" t="s">
        <v>49</v>
      </c>
      <c r="L6" s="11" t="s">
        <v>22</v>
      </c>
      <c r="M6" s="30"/>
    </row>
    <row r="7" spans="1:13" ht="27" customHeight="1" x14ac:dyDescent="0.25">
      <c r="A7" s="17" t="s">
        <v>238</v>
      </c>
      <c r="B7" s="66" t="s">
        <v>201</v>
      </c>
      <c r="C7" s="11" t="s">
        <v>25</v>
      </c>
      <c r="D7" s="11"/>
      <c r="E7" s="11">
        <v>6</v>
      </c>
      <c r="F7" s="11">
        <v>6</v>
      </c>
      <c r="G7" s="48" t="s">
        <v>232</v>
      </c>
      <c r="H7" s="11" t="s">
        <v>239</v>
      </c>
      <c r="I7" s="11"/>
      <c r="J7" s="11" t="s">
        <v>20</v>
      </c>
      <c r="K7" s="11" t="s">
        <v>43</v>
      </c>
      <c r="L7" s="11" t="s">
        <v>22</v>
      </c>
      <c r="M7" s="30"/>
    </row>
    <row r="8" spans="1:13" ht="27" customHeight="1" x14ac:dyDescent="0.25">
      <c r="A8" s="17" t="s">
        <v>23</v>
      </c>
      <c r="B8" s="66" t="s">
        <v>141</v>
      </c>
      <c r="C8" s="11" t="s">
        <v>25</v>
      </c>
      <c r="D8" s="11"/>
      <c r="E8" s="11">
        <v>6</v>
      </c>
      <c r="F8" s="11">
        <v>6</v>
      </c>
      <c r="G8" s="48" t="s">
        <v>232</v>
      </c>
      <c r="H8" s="11" t="s">
        <v>240</v>
      </c>
      <c r="I8" s="11"/>
      <c r="J8" s="11" t="s">
        <v>20</v>
      </c>
      <c r="K8" s="11" t="s">
        <v>21</v>
      </c>
      <c r="L8" s="11" t="s">
        <v>22</v>
      </c>
      <c r="M8" s="30"/>
    </row>
    <row r="9" spans="1:13" ht="27" customHeight="1" x14ac:dyDescent="0.25">
      <c r="A9" s="17" t="s">
        <v>28</v>
      </c>
      <c r="B9" s="66" t="s">
        <v>29</v>
      </c>
      <c r="C9" s="11" t="s">
        <v>16</v>
      </c>
      <c r="D9" s="11" t="s">
        <v>17</v>
      </c>
      <c r="E9" s="11">
        <v>9</v>
      </c>
      <c r="F9" s="11">
        <v>9</v>
      </c>
      <c r="G9" s="48"/>
      <c r="H9" s="11" t="s">
        <v>241</v>
      </c>
      <c r="I9" s="11"/>
      <c r="J9" s="11" t="s">
        <v>20</v>
      </c>
      <c r="K9" s="11" t="s">
        <v>49</v>
      </c>
      <c r="L9" s="11" t="s">
        <v>22</v>
      </c>
      <c r="M9" s="30"/>
    </row>
    <row r="10" spans="1:13" ht="27" customHeight="1" x14ac:dyDescent="0.25">
      <c r="A10" s="9" t="s">
        <v>50</v>
      </c>
      <c r="B10" s="66" t="s">
        <v>53</v>
      </c>
      <c r="C10" s="11" t="s">
        <v>16</v>
      </c>
      <c r="D10" s="11" t="s">
        <v>26</v>
      </c>
      <c r="E10" s="11">
        <v>12</v>
      </c>
      <c r="F10" s="11">
        <v>6</v>
      </c>
      <c r="G10" s="48" t="s">
        <v>232</v>
      </c>
      <c r="H10" s="71" t="s">
        <v>242</v>
      </c>
      <c r="I10" s="11"/>
      <c r="J10" s="11"/>
      <c r="K10" s="11" t="s">
        <v>49</v>
      </c>
      <c r="L10" s="11" t="s">
        <v>22</v>
      </c>
      <c r="M10" s="30"/>
    </row>
    <row r="11" spans="1:13" ht="27" customHeight="1" x14ac:dyDescent="0.25">
      <c r="A11" s="21" t="s">
        <v>33</v>
      </c>
      <c r="B11" s="72" t="s">
        <v>34</v>
      </c>
      <c r="C11" s="23" t="s">
        <v>16</v>
      </c>
      <c r="D11" s="23" t="s">
        <v>26</v>
      </c>
      <c r="E11" s="23">
        <v>6</v>
      </c>
      <c r="F11" s="23">
        <v>6</v>
      </c>
      <c r="G11" s="73" t="s">
        <v>232</v>
      </c>
      <c r="H11" s="23" t="s">
        <v>243</v>
      </c>
      <c r="I11" s="23"/>
      <c r="J11" s="23"/>
      <c r="K11" s="23" t="s">
        <v>21</v>
      </c>
      <c r="L11" s="23" t="s">
        <v>22</v>
      </c>
      <c r="M11" s="30"/>
    </row>
    <row r="12" spans="1:13" ht="27" customHeight="1" x14ac:dyDescent="0.25">
      <c r="A12" s="9" t="s">
        <v>28</v>
      </c>
      <c r="B12" s="66" t="s">
        <v>44</v>
      </c>
      <c r="C12" s="11" t="s">
        <v>45</v>
      </c>
      <c r="D12" s="12" t="s">
        <v>26</v>
      </c>
      <c r="E12" s="11">
        <v>3</v>
      </c>
      <c r="F12" s="11">
        <v>3</v>
      </c>
      <c r="G12" s="48"/>
      <c r="H12" s="11" t="s">
        <v>244</v>
      </c>
      <c r="I12" s="11"/>
      <c r="J12" s="11"/>
      <c r="K12" s="11" t="s">
        <v>43</v>
      </c>
      <c r="L12" s="11" t="s">
        <v>22</v>
      </c>
      <c r="M12" s="30"/>
    </row>
    <row r="13" spans="1:13" ht="27" customHeight="1" x14ac:dyDescent="0.25">
      <c r="A13" s="17" t="s">
        <v>245</v>
      </c>
      <c r="B13" s="66" t="s">
        <v>246</v>
      </c>
      <c r="C13" s="11" t="s">
        <v>25</v>
      </c>
      <c r="D13" s="11"/>
      <c r="E13" s="11">
        <v>12</v>
      </c>
      <c r="F13" s="11">
        <v>6</v>
      </c>
      <c r="G13" s="48" t="s">
        <v>232</v>
      </c>
      <c r="H13" s="11" t="s">
        <v>247</v>
      </c>
      <c r="I13" s="11"/>
      <c r="J13" s="11" t="s">
        <v>32</v>
      </c>
      <c r="K13" s="11" t="s">
        <v>43</v>
      </c>
      <c r="L13" s="11" t="s">
        <v>58</v>
      </c>
      <c r="M13" s="30"/>
    </row>
    <row r="14" spans="1:13" ht="27" customHeight="1" x14ac:dyDescent="0.25">
      <c r="A14" s="17" t="s">
        <v>245</v>
      </c>
      <c r="B14" s="66" t="s">
        <v>248</v>
      </c>
      <c r="C14" s="11" t="s">
        <v>25</v>
      </c>
      <c r="D14" s="11" t="s">
        <v>249</v>
      </c>
      <c r="E14" s="11">
        <v>12</v>
      </c>
      <c r="F14" s="11">
        <v>6</v>
      </c>
      <c r="G14" s="48" t="s">
        <v>232</v>
      </c>
      <c r="H14" s="11" t="s">
        <v>250</v>
      </c>
      <c r="I14" s="11"/>
      <c r="J14" s="11" t="s">
        <v>32</v>
      </c>
      <c r="K14" s="11" t="s">
        <v>43</v>
      </c>
      <c r="L14" s="11" t="s">
        <v>58</v>
      </c>
      <c r="M14" s="30" t="s">
        <v>251</v>
      </c>
    </row>
    <row r="15" spans="1:13" ht="27" customHeight="1" x14ac:dyDescent="0.25">
      <c r="A15" s="17" t="s">
        <v>70</v>
      </c>
      <c r="B15" s="66" t="s">
        <v>184</v>
      </c>
      <c r="C15" s="11" t="s">
        <v>63</v>
      </c>
      <c r="D15" s="11" t="s">
        <v>191</v>
      </c>
      <c r="E15" s="11">
        <v>12</v>
      </c>
      <c r="F15" s="11">
        <v>6</v>
      </c>
      <c r="G15" s="48"/>
      <c r="H15" s="11" t="s">
        <v>252</v>
      </c>
      <c r="I15" s="11"/>
      <c r="J15" s="11" t="s">
        <v>67</v>
      </c>
      <c r="K15" s="19" t="s">
        <v>43</v>
      </c>
      <c r="L15" s="11" t="s">
        <v>58</v>
      </c>
      <c r="M15" s="30" t="s">
        <v>253</v>
      </c>
    </row>
    <row r="16" spans="1:13" ht="27" customHeight="1" x14ac:dyDescent="0.25">
      <c r="A16" s="17" t="s">
        <v>129</v>
      </c>
      <c r="B16" s="66" t="s">
        <v>201</v>
      </c>
      <c r="C16" s="11" t="s">
        <v>25</v>
      </c>
      <c r="D16" s="11"/>
      <c r="E16" s="11">
        <v>6</v>
      </c>
      <c r="F16" s="11">
        <v>6</v>
      </c>
      <c r="G16" s="48" t="s">
        <v>232</v>
      </c>
      <c r="H16" s="11" t="s">
        <v>254</v>
      </c>
      <c r="I16" s="11"/>
      <c r="J16" s="11" t="s">
        <v>20</v>
      </c>
      <c r="K16" s="11" t="s">
        <v>49</v>
      </c>
      <c r="L16" s="11" t="s">
        <v>58</v>
      </c>
    </row>
    <row r="17" spans="1:13" ht="27" customHeight="1" x14ac:dyDescent="0.25">
      <c r="A17" s="17" t="s">
        <v>14</v>
      </c>
      <c r="B17" s="66" t="s">
        <v>197</v>
      </c>
      <c r="C17" s="11" t="s">
        <v>16</v>
      </c>
      <c r="D17" s="11"/>
      <c r="E17" s="11">
        <v>6</v>
      </c>
      <c r="F17" s="11">
        <v>6</v>
      </c>
      <c r="G17" s="48" t="s">
        <v>232</v>
      </c>
      <c r="H17" s="11" t="s">
        <v>255</v>
      </c>
      <c r="I17" s="11"/>
      <c r="J17" s="11" t="s">
        <v>20</v>
      </c>
      <c r="K17" s="11" t="s">
        <v>21</v>
      </c>
      <c r="L17" s="11" t="s">
        <v>58</v>
      </c>
      <c r="M17" s="30"/>
    </row>
    <row r="18" spans="1:13" ht="27" customHeight="1" x14ac:dyDescent="0.25">
      <c r="A18" s="17" t="s">
        <v>70</v>
      </c>
      <c r="B18" s="66" t="s">
        <v>190</v>
      </c>
      <c r="C18" s="11" t="s">
        <v>63</v>
      </c>
      <c r="D18" s="11" t="s">
        <v>17</v>
      </c>
      <c r="E18" s="11">
        <v>12</v>
      </c>
      <c r="F18" s="11">
        <v>6</v>
      </c>
      <c r="G18" s="74"/>
      <c r="H18" s="11" t="s">
        <v>256</v>
      </c>
      <c r="I18" s="11"/>
      <c r="J18" s="11" t="s">
        <v>20</v>
      </c>
      <c r="K18" s="19" t="s">
        <v>43</v>
      </c>
      <c r="L18" s="11" t="s">
        <v>58</v>
      </c>
      <c r="M18" s="30"/>
    </row>
    <row r="19" spans="1:13" ht="27" customHeight="1" x14ac:dyDescent="0.25">
      <c r="A19" s="17" t="s">
        <v>61</v>
      </c>
      <c r="B19" s="66" t="s">
        <v>205</v>
      </c>
      <c r="C19" s="11" t="s">
        <v>63</v>
      </c>
      <c r="D19" s="11" t="s">
        <v>26</v>
      </c>
      <c r="E19" s="11">
        <v>12</v>
      </c>
      <c r="F19" s="11">
        <v>6</v>
      </c>
      <c r="G19" s="75"/>
      <c r="H19" s="11" t="s">
        <v>257</v>
      </c>
      <c r="I19" s="11"/>
      <c r="J19" s="11" t="s">
        <v>20</v>
      </c>
      <c r="K19" s="11" t="s">
        <v>43</v>
      </c>
      <c r="L19" s="11" t="s">
        <v>58</v>
      </c>
      <c r="M19" s="30"/>
    </row>
    <row r="20" spans="1:13" ht="27" customHeight="1" x14ac:dyDescent="0.25">
      <c r="A20" s="17" t="s">
        <v>61</v>
      </c>
      <c r="B20" s="66" t="s">
        <v>199</v>
      </c>
      <c r="C20" s="11" t="s">
        <v>63</v>
      </c>
      <c r="D20" s="11"/>
      <c r="E20" s="11">
        <v>12</v>
      </c>
      <c r="F20" s="11">
        <v>6</v>
      </c>
      <c r="G20" s="48"/>
      <c r="H20" s="11" t="s">
        <v>258</v>
      </c>
      <c r="I20" s="11"/>
      <c r="J20" s="11" t="s">
        <v>20</v>
      </c>
      <c r="K20" s="19" t="s">
        <v>43</v>
      </c>
      <c r="L20" s="11" t="s">
        <v>58</v>
      </c>
      <c r="M20" s="30"/>
    </row>
    <row r="21" spans="1:13" ht="27" customHeight="1" x14ac:dyDescent="0.25">
      <c r="A21" s="17" t="s">
        <v>50</v>
      </c>
      <c r="B21" s="66" t="s">
        <v>59</v>
      </c>
      <c r="C21" s="11" t="s">
        <v>16</v>
      </c>
      <c r="D21" s="11" t="s">
        <v>26</v>
      </c>
      <c r="E21" s="11">
        <v>6</v>
      </c>
      <c r="F21" s="11">
        <v>6</v>
      </c>
      <c r="G21" s="48" t="s">
        <v>232</v>
      </c>
      <c r="H21" s="11" t="s">
        <v>259</v>
      </c>
      <c r="I21" s="11"/>
      <c r="J21" s="11"/>
      <c r="K21" s="11" t="s">
        <v>21</v>
      </c>
      <c r="L21" s="11" t="s">
        <v>58</v>
      </c>
    </row>
    <row r="22" spans="1:13" ht="27" customHeight="1" x14ac:dyDescent="0.25">
      <c r="A22" s="17" t="s">
        <v>54</v>
      </c>
      <c r="B22" s="66" t="s">
        <v>203</v>
      </c>
      <c r="C22" s="11" t="s">
        <v>25</v>
      </c>
      <c r="D22" s="11" t="s">
        <v>26</v>
      </c>
      <c r="E22" s="11">
        <v>6</v>
      </c>
      <c r="F22" s="11">
        <v>6</v>
      </c>
      <c r="G22" s="48" t="s">
        <v>232</v>
      </c>
      <c r="H22" s="11" t="s">
        <v>260</v>
      </c>
      <c r="I22" s="11"/>
      <c r="J22" s="11"/>
      <c r="K22" s="11" t="s">
        <v>21</v>
      </c>
      <c r="L22" s="11" t="s">
        <v>58</v>
      </c>
      <c r="M22" s="30"/>
    </row>
    <row r="23" spans="1:13" ht="27" customHeight="1" x14ac:dyDescent="0.25">
      <c r="A23" s="17" t="s">
        <v>187</v>
      </c>
      <c r="B23" s="66" t="s">
        <v>261</v>
      </c>
      <c r="C23" s="11" t="s">
        <v>63</v>
      </c>
      <c r="D23" s="11" t="s">
        <v>191</v>
      </c>
      <c r="E23" s="11">
        <v>12</v>
      </c>
      <c r="F23" s="11">
        <v>6</v>
      </c>
      <c r="G23" s="48"/>
      <c r="H23" s="12" t="s">
        <v>262</v>
      </c>
      <c r="I23" s="11"/>
      <c r="J23" s="11" t="s">
        <v>32</v>
      </c>
      <c r="K23" s="11" t="s">
        <v>21</v>
      </c>
      <c r="L23" s="11" t="s">
        <v>81</v>
      </c>
      <c r="M23" s="30"/>
    </row>
    <row r="24" spans="1:13" ht="27" customHeight="1" x14ac:dyDescent="0.25">
      <c r="A24" s="17" t="s">
        <v>75</v>
      </c>
      <c r="B24" s="66" t="s">
        <v>221</v>
      </c>
      <c r="C24" s="11" t="s">
        <v>63</v>
      </c>
      <c r="D24" s="11" t="s">
        <v>17</v>
      </c>
      <c r="E24" s="11">
        <v>12</v>
      </c>
      <c r="F24" s="11">
        <v>6</v>
      </c>
      <c r="G24" s="48"/>
      <c r="H24" s="11" t="s">
        <v>263</v>
      </c>
      <c r="I24" s="58"/>
      <c r="J24" s="11" t="s">
        <v>32</v>
      </c>
      <c r="K24" s="11" t="s">
        <v>49</v>
      </c>
      <c r="L24" s="11" t="s">
        <v>81</v>
      </c>
      <c r="M24" s="30"/>
    </row>
    <row r="25" spans="1:13" ht="27" customHeight="1" x14ac:dyDescent="0.25">
      <c r="A25" s="17" t="s">
        <v>187</v>
      </c>
      <c r="B25" s="66" t="s">
        <v>264</v>
      </c>
      <c r="C25" s="11" t="s">
        <v>63</v>
      </c>
      <c r="D25" s="11" t="s">
        <v>191</v>
      </c>
      <c r="E25" s="11">
        <v>12</v>
      </c>
      <c r="F25" s="11">
        <v>6</v>
      </c>
      <c r="G25" s="48"/>
      <c r="H25" s="11" t="s">
        <v>265</v>
      </c>
      <c r="I25" s="11"/>
      <c r="J25" s="11" t="s">
        <v>67</v>
      </c>
      <c r="K25" s="11" t="s">
        <v>49</v>
      </c>
      <c r="L25" s="11" t="s">
        <v>81</v>
      </c>
      <c r="M25" s="30" t="s">
        <v>251</v>
      </c>
    </row>
    <row r="26" spans="1:13" ht="27" customHeight="1" x14ac:dyDescent="0.25">
      <c r="A26" s="17" t="s">
        <v>266</v>
      </c>
      <c r="B26" s="66" t="s">
        <v>267</v>
      </c>
      <c r="C26" s="11" t="s">
        <v>63</v>
      </c>
      <c r="D26" s="11" t="s">
        <v>30</v>
      </c>
      <c r="E26" s="11">
        <v>12</v>
      </c>
      <c r="F26" s="11">
        <v>6</v>
      </c>
      <c r="G26" s="48" t="s">
        <v>232</v>
      </c>
      <c r="H26" s="11" t="s">
        <v>268</v>
      </c>
      <c r="I26" s="56"/>
      <c r="J26" s="11" t="s">
        <v>67</v>
      </c>
      <c r="K26" s="11" t="s">
        <v>43</v>
      </c>
      <c r="L26" s="11" t="s">
        <v>81</v>
      </c>
      <c r="M26" s="30"/>
    </row>
    <row r="27" spans="1:13" ht="27" customHeight="1" x14ac:dyDescent="0.25">
      <c r="A27" s="17" t="s">
        <v>75</v>
      </c>
      <c r="B27" s="66" t="s">
        <v>225</v>
      </c>
      <c r="C27" s="11" t="s">
        <v>63</v>
      </c>
      <c r="D27" s="11" t="s">
        <v>191</v>
      </c>
      <c r="E27" s="11">
        <v>12</v>
      </c>
      <c r="F27" s="11">
        <v>6</v>
      </c>
      <c r="G27" s="48"/>
      <c r="H27" s="11" t="s">
        <v>269</v>
      </c>
      <c r="I27" s="11"/>
      <c r="J27" s="11" t="s">
        <v>20</v>
      </c>
      <c r="K27" s="11" t="s">
        <v>21</v>
      </c>
      <c r="L27" s="11" t="s">
        <v>81</v>
      </c>
      <c r="M27" s="30"/>
    </row>
    <row r="28" spans="1:13" ht="27" customHeight="1" x14ac:dyDescent="0.25">
      <c r="A28" s="17" t="s">
        <v>28</v>
      </c>
      <c r="B28" s="66" t="s">
        <v>270</v>
      </c>
      <c r="C28" s="11" t="s">
        <v>63</v>
      </c>
      <c r="D28" s="11" t="s">
        <v>17</v>
      </c>
      <c r="E28" s="11">
        <v>6</v>
      </c>
      <c r="F28" s="11">
        <v>6</v>
      </c>
      <c r="G28" s="48"/>
      <c r="H28" s="12" t="s">
        <v>271</v>
      </c>
      <c r="I28" s="11"/>
      <c r="J28" s="11" t="s">
        <v>20</v>
      </c>
      <c r="K28" s="11" t="s">
        <v>21</v>
      </c>
      <c r="L28" s="11" t="s">
        <v>81</v>
      </c>
      <c r="M28" s="30"/>
    </row>
    <row r="29" spans="1:13" ht="27" customHeight="1" x14ac:dyDescent="0.25">
      <c r="A29" s="17" t="s">
        <v>266</v>
      </c>
      <c r="B29" s="66" t="s">
        <v>272</v>
      </c>
      <c r="C29" s="11" t="s">
        <v>63</v>
      </c>
      <c r="D29" s="11" t="s">
        <v>17</v>
      </c>
      <c r="E29" s="11">
        <v>12</v>
      </c>
      <c r="F29" s="11">
        <v>6</v>
      </c>
      <c r="G29" s="48" t="s">
        <v>232</v>
      </c>
      <c r="H29" s="11" t="s">
        <v>273</v>
      </c>
      <c r="I29" s="11"/>
      <c r="J29" s="11" t="s">
        <v>20</v>
      </c>
      <c r="K29" s="11" t="s">
        <v>57</v>
      </c>
      <c r="L29" s="11" t="s">
        <v>81</v>
      </c>
      <c r="M29" s="30" t="s">
        <v>274</v>
      </c>
    </row>
    <row r="30" spans="1:13" ht="27" customHeight="1" x14ac:dyDescent="0.25">
      <c r="A30" s="17" t="s">
        <v>75</v>
      </c>
      <c r="B30" s="66" t="s">
        <v>275</v>
      </c>
      <c r="C30" s="11" t="s">
        <v>63</v>
      </c>
      <c r="D30" s="11" t="s">
        <v>26</v>
      </c>
      <c r="E30" s="11">
        <v>6</v>
      </c>
      <c r="F30" s="11">
        <v>6</v>
      </c>
      <c r="G30" s="48"/>
      <c r="H30" s="11" t="s">
        <v>276</v>
      </c>
      <c r="I30" s="11"/>
      <c r="J30" s="11"/>
      <c r="K30" s="11" t="s">
        <v>57</v>
      </c>
      <c r="L30" s="11" t="s">
        <v>81</v>
      </c>
      <c r="M30" s="30"/>
    </row>
    <row r="31" spans="1:13" hidden="1" x14ac:dyDescent="0.25">
      <c r="F31">
        <f>SUM(F4:F30)</f>
        <v>162</v>
      </c>
    </row>
    <row r="32" spans="1:13" hidden="1" x14ac:dyDescent="0.25">
      <c r="A32" s="29" t="s">
        <v>109</v>
      </c>
      <c r="B32" s="33"/>
      <c r="F32">
        <f>SUM(F4:F30)</f>
        <v>162</v>
      </c>
    </row>
    <row r="33" spans="1:2" hidden="1" x14ac:dyDescent="0.25">
      <c r="A33" s="29" t="s">
        <v>110</v>
      </c>
      <c r="B33" s="33"/>
    </row>
    <row r="34" spans="1:2" hidden="1" x14ac:dyDescent="0.25">
      <c r="A34" s="29" t="s">
        <v>111</v>
      </c>
      <c r="B34" s="33"/>
    </row>
    <row r="35" spans="1:2" hidden="1" x14ac:dyDescent="0.25">
      <c r="A35" s="29" t="s">
        <v>112</v>
      </c>
      <c r="B35" s="33"/>
    </row>
    <row r="36" spans="1:2" hidden="1" x14ac:dyDescent="0.25">
      <c r="A36" s="29" t="s">
        <v>113</v>
      </c>
      <c r="B36" s="33"/>
    </row>
    <row r="37" spans="1:2" hidden="1" x14ac:dyDescent="0.25">
      <c r="A37" s="29" t="s">
        <v>114</v>
      </c>
      <c r="B37" s="33"/>
    </row>
  </sheetData>
  <autoFilter ref="A3:L37">
    <filterColumn colId="11">
      <customFilters>
        <customFilter operator="notEqual" val=" "/>
      </customFilters>
    </filterColumn>
    <sortState ref="A23:L30">
      <sortCondition ref="J3:J37"/>
    </sortState>
  </autoFilter>
  <mergeCells count="1">
    <mergeCell ref="A1:L1"/>
  </mergeCells>
  <pageMargins left="0.7" right="0.7" top="0.75" bottom="0.75" header="0.3" footer="0.3"/>
  <pageSetup paperSize="9" scale="81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topLeftCell="A34" workbookViewId="0">
      <selection activeCell="A50" sqref="A50"/>
    </sheetView>
  </sheetViews>
  <sheetFormatPr defaultRowHeight="15" x14ac:dyDescent="0.25"/>
  <cols>
    <col min="12" max="12" width="30.140625" customWidth="1"/>
  </cols>
  <sheetData>
    <row r="1" spans="1:13" ht="23.25" x14ac:dyDescent="0.35">
      <c r="A1" s="115" t="s">
        <v>231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41"/>
    </row>
    <row r="2" spans="1:13" ht="20.25" x14ac:dyDescent="0.3">
      <c r="A2" s="116" t="s">
        <v>124</v>
      </c>
      <c r="B2" s="116"/>
      <c r="C2" s="116"/>
      <c r="D2" s="116"/>
      <c r="E2" s="116"/>
      <c r="F2" s="116"/>
      <c r="G2" s="116"/>
      <c r="H2" s="116"/>
      <c r="I2" s="116"/>
      <c r="J2" s="116"/>
      <c r="K2" s="42"/>
      <c r="L2" s="42"/>
      <c r="M2" s="2"/>
    </row>
    <row r="3" spans="1:13" ht="20.25" x14ac:dyDescent="0.3">
      <c r="A3" s="8"/>
      <c r="B3" s="8"/>
      <c r="C3" s="8"/>
      <c r="D3" s="42" t="s">
        <v>82</v>
      </c>
      <c r="E3" s="8"/>
      <c r="F3" s="8"/>
      <c r="G3" s="8"/>
      <c r="H3" s="8"/>
      <c r="I3" s="8"/>
      <c r="J3" s="8"/>
      <c r="K3" s="8"/>
      <c r="L3" s="8"/>
      <c r="M3" s="8"/>
    </row>
    <row r="4" spans="1:13" x14ac:dyDescent="0.25">
      <c r="A4" s="25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</row>
    <row r="5" spans="1:13" x14ac:dyDescent="0.25">
      <c r="A5" s="12"/>
      <c r="B5" s="12" t="s">
        <v>67</v>
      </c>
      <c r="C5" s="12" t="s">
        <v>32</v>
      </c>
      <c r="D5" s="12" t="s">
        <v>20</v>
      </c>
      <c r="E5" s="12" t="s">
        <v>115</v>
      </c>
      <c r="F5" s="12" t="s">
        <v>118</v>
      </c>
      <c r="G5" s="12" t="s">
        <v>119</v>
      </c>
      <c r="H5" s="37"/>
      <c r="I5" s="38"/>
      <c r="J5" s="39"/>
      <c r="K5" s="39"/>
      <c r="L5" s="39"/>
      <c r="M5" s="39"/>
    </row>
    <row r="6" spans="1:13" x14ac:dyDescent="0.25">
      <c r="A6" s="11" t="s">
        <v>116</v>
      </c>
      <c r="B6" s="35">
        <f>SUM([3]LITZ_TA!E5:E6)</f>
        <v>18</v>
      </c>
      <c r="C6" s="12">
        <v>12</v>
      </c>
      <c r="D6" s="11">
        <v>21</v>
      </c>
      <c r="E6" s="11">
        <v>15</v>
      </c>
      <c r="F6" s="12">
        <v>0</v>
      </c>
      <c r="G6" s="12">
        <f t="shared" ref="G6:G11" si="0">SUM(B6:F6)</f>
        <v>66</v>
      </c>
      <c r="H6" s="14"/>
      <c r="I6" s="14"/>
      <c r="J6" s="14"/>
      <c r="K6" s="14"/>
      <c r="L6" s="14"/>
      <c r="M6" s="14"/>
    </row>
    <row r="7" spans="1:13" x14ac:dyDescent="0.25">
      <c r="A7" s="11" t="s">
        <v>30</v>
      </c>
      <c r="B7" s="36"/>
      <c r="C7" s="12"/>
      <c r="D7" s="11"/>
      <c r="E7" s="12"/>
      <c r="F7" s="11"/>
      <c r="G7" s="11"/>
      <c r="H7" s="14"/>
      <c r="I7" s="14"/>
      <c r="J7" s="14"/>
      <c r="K7" s="14"/>
      <c r="L7" s="14"/>
      <c r="M7" s="14"/>
    </row>
    <row r="8" spans="1:13" x14ac:dyDescent="0.25">
      <c r="A8" s="11" t="s">
        <v>191</v>
      </c>
      <c r="B8" s="35"/>
      <c r="C8" s="35"/>
      <c r="D8" s="35"/>
      <c r="E8" s="35"/>
      <c r="F8" s="35"/>
      <c r="G8" s="19"/>
      <c r="H8" s="14"/>
      <c r="I8" s="14"/>
      <c r="J8" s="14"/>
      <c r="K8" s="14"/>
      <c r="L8" s="14"/>
      <c r="M8" s="14"/>
    </row>
    <row r="9" spans="1:13" x14ac:dyDescent="0.25">
      <c r="A9" s="11" t="s">
        <v>123</v>
      </c>
      <c r="B9" s="35"/>
      <c r="C9" s="35"/>
      <c r="D9" s="35"/>
      <c r="E9" s="35"/>
      <c r="F9" s="35"/>
      <c r="G9" s="19"/>
      <c r="H9" s="14"/>
      <c r="I9" s="14"/>
      <c r="J9" s="14"/>
      <c r="K9" s="14"/>
      <c r="L9" s="14"/>
      <c r="M9" s="14"/>
    </row>
    <row r="10" spans="1:13" x14ac:dyDescent="0.25">
      <c r="A10" s="11" t="s">
        <v>117</v>
      </c>
      <c r="B10" s="35"/>
      <c r="C10" s="12"/>
      <c r="D10" s="11"/>
      <c r="E10" s="11"/>
      <c r="F10" s="11"/>
      <c r="G10" s="11"/>
      <c r="H10" s="14"/>
      <c r="I10" s="14"/>
      <c r="J10" s="14"/>
      <c r="K10" s="14"/>
      <c r="L10" s="14"/>
      <c r="M10" s="14"/>
    </row>
    <row r="11" spans="1:13" x14ac:dyDescent="0.25">
      <c r="A11" s="11" t="s">
        <v>120</v>
      </c>
      <c r="B11" s="35">
        <v>12</v>
      </c>
      <c r="C11" s="12">
        <v>12</v>
      </c>
      <c r="D11" s="11">
        <v>12</v>
      </c>
      <c r="E11" s="11">
        <v>12</v>
      </c>
      <c r="F11" s="11"/>
      <c r="G11" s="11">
        <f t="shared" si="0"/>
        <v>48</v>
      </c>
      <c r="H11" s="14"/>
      <c r="I11" s="14"/>
      <c r="J11" s="14"/>
      <c r="K11" s="14"/>
      <c r="L11" s="14"/>
      <c r="M11" s="14"/>
    </row>
    <row r="12" spans="1:13" x14ac:dyDescent="0.25">
      <c r="A12" s="15"/>
      <c r="B12" s="33"/>
      <c r="C12" s="15"/>
      <c r="D12" s="33"/>
      <c r="E12" s="15"/>
      <c r="F12" s="15"/>
      <c r="G12" s="33"/>
      <c r="H12" s="14"/>
      <c r="I12" s="14"/>
      <c r="J12" s="14"/>
      <c r="K12" s="14"/>
      <c r="L12" s="14"/>
      <c r="M12" s="14"/>
    </row>
    <row r="13" spans="1:13" x14ac:dyDescent="0.2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</row>
    <row r="14" spans="1:13" ht="20.25" x14ac:dyDescent="0.3">
      <c r="A14" s="14"/>
      <c r="B14" s="14"/>
      <c r="C14" s="14"/>
      <c r="D14" s="42" t="s">
        <v>121</v>
      </c>
      <c r="E14" s="14"/>
      <c r="F14" s="14"/>
      <c r="G14" s="14"/>
      <c r="H14" s="14"/>
      <c r="I14" s="14"/>
      <c r="J14" s="14"/>
      <c r="K14" s="14"/>
      <c r="L14" s="14"/>
      <c r="M14" s="14"/>
    </row>
    <row r="15" spans="1:13" x14ac:dyDescent="0.2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</row>
    <row r="16" spans="1:13" x14ac:dyDescent="0.25">
      <c r="A16" s="12"/>
      <c r="B16" s="12" t="s">
        <v>67</v>
      </c>
      <c r="C16" s="12" t="s">
        <v>32</v>
      </c>
      <c r="D16" s="12" t="s">
        <v>20</v>
      </c>
      <c r="E16" s="12" t="s">
        <v>115</v>
      </c>
      <c r="F16" s="12" t="s">
        <v>118</v>
      </c>
      <c r="G16" s="12" t="s">
        <v>119</v>
      </c>
      <c r="H16" s="14"/>
      <c r="I16" s="14"/>
      <c r="J16" s="14"/>
      <c r="K16" s="14"/>
      <c r="L16" s="14"/>
      <c r="M16" s="14"/>
    </row>
    <row r="17" spans="1:13" x14ac:dyDescent="0.25">
      <c r="A17" s="11" t="s">
        <v>116</v>
      </c>
      <c r="B17" s="35">
        <v>6</v>
      </c>
      <c r="C17" s="12">
        <v>12</v>
      </c>
      <c r="D17" s="11">
        <v>30</v>
      </c>
      <c r="E17" s="11">
        <f>SUM([1]LITZ_BA!F23:F24)</f>
        <v>12</v>
      </c>
      <c r="F17" s="12">
        <v>0</v>
      </c>
      <c r="G17" s="12">
        <f t="shared" ref="G17:G22" si="1">SUM(B17:F17)</f>
        <v>60</v>
      </c>
      <c r="H17" s="14"/>
      <c r="I17" s="14"/>
      <c r="J17" s="14"/>
      <c r="K17" s="14"/>
      <c r="L17" s="14"/>
      <c r="M17" s="14"/>
    </row>
    <row r="18" spans="1:13" x14ac:dyDescent="0.25">
      <c r="A18" s="11" t="s">
        <v>30</v>
      </c>
      <c r="B18" s="36"/>
      <c r="C18" s="12"/>
      <c r="D18" s="11"/>
      <c r="E18" s="12"/>
      <c r="F18" s="11"/>
      <c r="G18" s="11"/>
      <c r="H18" s="14"/>
      <c r="I18" s="14"/>
      <c r="J18" s="14"/>
      <c r="K18" s="14"/>
      <c r="L18" s="14"/>
      <c r="M18" s="14"/>
    </row>
    <row r="19" spans="1:13" x14ac:dyDescent="0.25">
      <c r="A19" s="11" t="s">
        <v>191</v>
      </c>
      <c r="B19" s="35"/>
      <c r="C19" s="35"/>
      <c r="D19" s="35"/>
      <c r="E19" s="35"/>
      <c r="F19" s="35"/>
      <c r="G19" s="19"/>
      <c r="H19" s="14"/>
      <c r="I19" s="14"/>
      <c r="J19" s="14"/>
      <c r="K19" s="14"/>
      <c r="L19" s="14"/>
      <c r="M19" s="14"/>
    </row>
    <row r="20" spans="1:13" x14ac:dyDescent="0.25">
      <c r="A20" s="11" t="s">
        <v>123</v>
      </c>
      <c r="B20" s="35"/>
      <c r="C20" s="35"/>
      <c r="D20" s="35"/>
      <c r="E20" s="35"/>
      <c r="F20" s="35"/>
      <c r="G20" s="19"/>
      <c r="H20" s="14"/>
      <c r="I20" s="14"/>
      <c r="J20" s="14"/>
      <c r="K20" s="14"/>
      <c r="L20" s="14"/>
      <c r="M20" s="14"/>
    </row>
    <row r="21" spans="1:13" x14ac:dyDescent="0.25">
      <c r="A21" s="11" t="s">
        <v>117</v>
      </c>
      <c r="B21" s="35"/>
      <c r="C21" s="12"/>
      <c r="D21" s="11"/>
      <c r="E21" s="11"/>
      <c r="F21" s="11"/>
      <c r="G21" s="11"/>
      <c r="H21" s="14"/>
      <c r="I21" s="14"/>
      <c r="J21" s="14"/>
      <c r="K21" s="14"/>
      <c r="L21" s="14"/>
      <c r="M21" s="14"/>
    </row>
    <row r="22" spans="1:13" x14ac:dyDescent="0.25">
      <c r="A22" s="11" t="s">
        <v>120</v>
      </c>
      <c r="B22" s="35">
        <v>0</v>
      </c>
      <c r="C22" s="12">
        <v>12</v>
      </c>
      <c r="D22" s="11">
        <v>12</v>
      </c>
      <c r="E22" s="11">
        <v>12</v>
      </c>
      <c r="F22" s="11"/>
      <c r="G22" s="11">
        <f t="shared" si="1"/>
        <v>36</v>
      </c>
      <c r="H22" s="14"/>
      <c r="I22" s="14"/>
      <c r="J22" s="14"/>
      <c r="K22" s="14"/>
      <c r="L22" s="14"/>
      <c r="M22" s="14"/>
    </row>
    <row r="23" spans="1:13" x14ac:dyDescent="0.2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</row>
    <row r="24" spans="1:13" x14ac:dyDescent="0.25">
      <c r="A24" s="15"/>
      <c r="B24" s="33"/>
      <c r="C24" s="15"/>
      <c r="D24" s="33"/>
      <c r="E24" s="15"/>
      <c r="F24" s="15"/>
      <c r="G24" s="33"/>
      <c r="H24" s="14"/>
      <c r="I24" s="14"/>
      <c r="J24" s="14"/>
      <c r="K24" s="14"/>
      <c r="L24" s="14"/>
      <c r="M24" s="14"/>
    </row>
    <row r="25" spans="1:13" ht="20.25" x14ac:dyDescent="0.3">
      <c r="A25" s="14"/>
      <c r="B25" s="14"/>
      <c r="C25" s="14"/>
      <c r="D25" s="42" t="s">
        <v>122</v>
      </c>
      <c r="E25" s="14"/>
      <c r="F25" s="14"/>
      <c r="G25" s="14"/>
      <c r="H25" s="14"/>
      <c r="I25" s="14"/>
      <c r="J25" s="14"/>
      <c r="K25" s="14"/>
      <c r="L25" s="14"/>
      <c r="M25" s="14"/>
    </row>
    <row r="26" spans="1:13" x14ac:dyDescent="0.2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</row>
    <row r="27" spans="1:13" x14ac:dyDescent="0.25">
      <c r="A27" s="12"/>
      <c r="B27" s="12" t="s">
        <v>67</v>
      </c>
      <c r="C27" s="12" t="s">
        <v>32</v>
      </c>
      <c r="D27" s="12" t="s">
        <v>20</v>
      </c>
      <c r="E27" s="12" t="s">
        <v>115</v>
      </c>
      <c r="F27" s="12" t="s">
        <v>118</v>
      </c>
      <c r="G27" s="12" t="s">
        <v>119</v>
      </c>
      <c r="H27" s="14"/>
      <c r="I27" s="14"/>
      <c r="J27" s="14"/>
      <c r="K27" s="14"/>
      <c r="L27" s="14"/>
      <c r="M27" s="14"/>
    </row>
    <row r="28" spans="1:13" x14ac:dyDescent="0.25">
      <c r="A28" s="11" t="s">
        <v>116</v>
      </c>
      <c r="B28" s="35">
        <v>12</v>
      </c>
      <c r="C28" s="12">
        <v>12</v>
      </c>
      <c r="D28" s="11">
        <v>18</v>
      </c>
      <c r="E28" s="11">
        <v>6</v>
      </c>
      <c r="F28" s="12">
        <v>0</v>
      </c>
      <c r="G28" s="12">
        <f t="shared" ref="G28:G33" si="2">SUM(B28:F28)</f>
        <v>48</v>
      </c>
      <c r="H28" s="14"/>
      <c r="I28" s="14"/>
      <c r="J28" s="14"/>
      <c r="K28" s="14"/>
      <c r="L28" s="14"/>
      <c r="M28" s="14"/>
    </row>
    <row r="29" spans="1:13" x14ac:dyDescent="0.25">
      <c r="A29" s="11" t="s">
        <v>30</v>
      </c>
      <c r="B29" s="36"/>
      <c r="C29" s="12"/>
      <c r="D29" s="11"/>
      <c r="E29" s="12"/>
      <c r="F29" s="11"/>
      <c r="G29" s="11"/>
      <c r="H29" s="14"/>
      <c r="I29" s="14"/>
      <c r="J29" s="14"/>
      <c r="K29" s="14"/>
      <c r="L29" s="14"/>
      <c r="M29" s="14"/>
    </row>
    <row r="30" spans="1:13" x14ac:dyDescent="0.25">
      <c r="A30" s="11" t="s">
        <v>191</v>
      </c>
      <c r="B30" s="35"/>
      <c r="C30" s="35"/>
      <c r="D30" s="35"/>
      <c r="E30" s="35"/>
      <c r="F30" s="35"/>
      <c r="G30" s="19"/>
      <c r="H30" s="14"/>
      <c r="I30" s="14"/>
      <c r="J30" s="14"/>
      <c r="K30" s="14"/>
      <c r="L30" s="14"/>
      <c r="M30" s="14"/>
    </row>
    <row r="31" spans="1:13" x14ac:dyDescent="0.25">
      <c r="A31" s="11" t="s">
        <v>123</v>
      </c>
      <c r="B31" s="35"/>
      <c r="C31" s="35"/>
      <c r="D31" s="35"/>
      <c r="E31" s="35"/>
      <c r="F31" s="35"/>
      <c r="G31" s="19"/>
      <c r="H31" s="14"/>
      <c r="I31" s="14"/>
      <c r="J31" s="14"/>
      <c r="K31" s="14"/>
      <c r="L31" s="14"/>
      <c r="M31" s="14"/>
    </row>
    <row r="32" spans="1:13" x14ac:dyDescent="0.25">
      <c r="A32" s="11" t="s">
        <v>117</v>
      </c>
      <c r="B32" s="35"/>
      <c r="C32" s="12"/>
      <c r="D32" s="11"/>
      <c r="E32" s="11"/>
      <c r="F32" s="11"/>
      <c r="G32" s="11"/>
      <c r="H32" s="14"/>
      <c r="I32" s="14"/>
      <c r="J32" s="14"/>
      <c r="K32" s="14"/>
      <c r="L32" s="14"/>
      <c r="M32" s="14"/>
    </row>
    <row r="33" spans="1:13" x14ac:dyDescent="0.25">
      <c r="A33" s="11" t="s">
        <v>120</v>
      </c>
      <c r="B33" s="35">
        <v>6</v>
      </c>
      <c r="C33" s="12">
        <v>0</v>
      </c>
      <c r="D33" s="11">
        <v>6</v>
      </c>
      <c r="E33" s="11"/>
      <c r="F33" s="11"/>
      <c r="G33" s="11">
        <f t="shared" si="2"/>
        <v>12</v>
      </c>
      <c r="H33" s="14"/>
      <c r="I33" s="14"/>
      <c r="J33" s="14"/>
      <c r="K33" s="14"/>
      <c r="L33" s="14"/>
      <c r="M33" s="14"/>
    </row>
    <row r="34" spans="1:13" x14ac:dyDescent="0.2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</row>
    <row r="35" spans="1:13" x14ac:dyDescent="0.25">
      <c r="A35" s="15"/>
      <c r="B35" s="33"/>
      <c r="C35" s="15"/>
      <c r="D35" s="33"/>
      <c r="E35" s="15"/>
      <c r="F35" s="15"/>
      <c r="G35" s="33"/>
      <c r="H35" s="14"/>
      <c r="I35" s="27"/>
      <c r="J35" s="27"/>
      <c r="K35" s="27"/>
      <c r="L35" s="27"/>
      <c r="M35" s="27"/>
    </row>
    <row r="36" spans="1:13" ht="20.25" x14ac:dyDescent="0.3">
      <c r="A36" s="14"/>
      <c r="B36" s="14"/>
      <c r="C36" s="14"/>
      <c r="D36" s="40" t="s">
        <v>116</v>
      </c>
      <c r="E36" s="14"/>
      <c r="F36" s="14"/>
      <c r="G36" s="14"/>
      <c r="H36" s="28"/>
      <c r="I36" s="27"/>
      <c r="J36" s="27"/>
      <c r="K36" s="27"/>
      <c r="L36" s="27"/>
      <c r="M36" s="27"/>
    </row>
    <row r="37" spans="1:13" x14ac:dyDescent="0.25">
      <c r="A37" s="14"/>
      <c r="B37" s="14"/>
      <c r="C37" s="14"/>
      <c r="D37" s="14"/>
      <c r="E37" s="14"/>
      <c r="F37" s="14"/>
      <c r="G37" s="14"/>
      <c r="H37" s="32"/>
      <c r="I37" s="31"/>
      <c r="J37" s="31"/>
      <c r="K37" s="31"/>
      <c r="L37" s="31"/>
      <c r="M37" s="31"/>
    </row>
    <row r="38" spans="1:13" x14ac:dyDescent="0.25">
      <c r="A38" s="12"/>
      <c r="B38" s="12" t="s">
        <v>67</v>
      </c>
      <c r="C38" s="12" t="s">
        <v>32</v>
      </c>
      <c r="D38" s="12" t="s">
        <v>20</v>
      </c>
      <c r="E38" s="12" t="s">
        <v>115</v>
      </c>
      <c r="F38" s="12" t="s">
        <v>118</v>
      </c>
      <c r="G38" s="12" t="s">
        <v>119</v>
      </c>
      <c r="H38" s="32"/>
      <c r="I38" s="31"/>
      <c r="J38" s="31"/>
      <c r="K38" s="31"/>
      <c r="L38" s="31"/>
      <c r="M38" s="31"/>
    </row>
    <row r="39" spans="1:13" x14ac:dyDescent="0.25">
      <c r="A39" s="11" t="s">
        <v>116</v>
      </c>
      <c r="B39" s="35">
        <f>B6+B17+B28</f>
        <v>36</v>
      </c>
      <c r="C39" s="12">
        <f>C6+C17+C28</f>
        <v>36</v>
      </c>
      <c r="D39" s="11">
        <f>D6+D17+D28</f>
        <v>69</v>
      </c>
      <c r="E39" s="11">
        <f>E6+E17+E28</f>
        <v>33</v>
      </c>
      <c r="F39" s="12">
        <f>F6+F17+F28</f>
        <v>0</v>
      </c>
      <c r="G39" s="12">
        <f t="shared" ref="G39:G44" si="3">SUM(B39:F39)</f>
        <v>174</v>
      </c>
      <c r="H39" s="32"/>
      <c r="I39" s="31"/>
      <c r="J39" s="31"/>
      <c r="K39" s="31"/>
      <c r="L39" s="31"/>
      <c r="M39" s="31"/>
    </row>
    <row r="40" spans="1:13" x14ac:dyDescent="0.25">
      <c r="A40" s="11" t="s">
        <v>30</v>
      </c>
      <c r="B40" s="35"/>
      <c r="C40" s="12"/>
      <c r="D40" s="11"/>
      <c r="E40" s="12"/>
      <c r="F40" s="11"/>
      <c r="G40" s="11"/>
      <c r="H40" s="32"/>
      <c r="I40" s="31"/>
      <c r="J40" s="31"/>
      <c r="K40" s="31"/>
      <c r="L40" s="31"/>
      <c r="M40" s="31"/>
    </row>
    <row r="41" spans="1:13" x14ac:dyDescent="0.25">
      <c r="A41" s="11" t="s">
        <v>191</v>
      </c>
      <c r="B41" s="35"/>
      <c r="C41" s="12"/>
      <c r="D41" s="11"/>
      <c r="E41" s="35"/>
      <c r="F41" s="35"/>
      <c r="G41" s="19"/>
      <c r="H41" s="32"/>
      <c r="I41" s="31"/>
      <c r="J41" s="31"/>
      <c r="K41" s="31"/>
      <c r="L41" s="31"/>
      <c r="M41" s="31"/>
    </row>
    <row r="42" spans="1:13" x14ac:dyDescent="0.25">
      <c r="A42" s="11" t="s">
        <v>123</v>
      </c>
      <c r="B42" s="35"/>
      <c r="C42" s="12"/>
      <c r="D42" s="11"/>
      <c r="E42" s="35"/>
      <c r="F42" s="35"/>
      <c r="G42" s="19"/>
      <c r="H42" s="32"/>
      <c r="I42" s="31"/>
      <c r="J42" s="31"/>
      <c r="K42" s="31"/>
      <c r="L42" s="31"/>
      <c r="M42" s="31"/>
    </row>
    <row r="43" spans="1:13" x14ac:dyDescent="0.25">
      <c r="A43" s="11" t="s">
        <v>117</v>
      </c>
      <c r="B43" s="35"/>
      <c r="C43" s="12"/>
      <c r="D43" s="11"/>
      <c r="E43" s="11"/>
      <c r="F43" s="11"/>
      <c r="G43" s="11"/>
      <c r="H43" s="31"/>
      <c r="I43" s="31"/>
      <c r="J43" s="31"/>
      <c r="K43" s="31"/>
      <c r="L43" s="31"/>
      <c r="M43" s="15"/>
    </row>
    <row r="44" spans="1:13" x14ac:dyDescent="0.25">
      <c r="A44" s="11" t="s">
        <v>120</v>
      </c>
      <c r="B44" s="35">
        <f t="shared" ref="B44:D44" si="4">B11+B22+B33</f>
        <v>18</v>
      </c>
      <c r="C44" s="12">
        <f t="shared" si="4"/>
        <v>24</v>
      </c>
      <c r="D44" s="11">
        <f t="shared" si="4"/>
        <v>30</v>
      </c>
      <c r="E44" s="11"/>
      <c r="F44" s="11"/>
      <c r="G44" s="11">
        <f t="shared" si="3"/>
        <v>72</v>
      </c>
      <c r="H44" s="31"/>
      <c r="I44" s="31"/>
      <c r="J44" s="31"/>
      <c r="K44" s="31"/>
      <c r="L44" s="31"/>
      <c r="M44" s="15"/>
    </row>
    <row r="45" spans="1:13" x14ac:dyDescent="0.25">
      <c r="A45" s="29"/>
      <c r="B45" s="30"/>
      <c r="C45" s="31"/>
      <c r="D45" s="32"/>
      <c r="E45" s="31"/>
      <c r="F45" s="31"/>
      <c r="G45" s="32"/>
      <c r="H45" s="31"/>
      <c r="I45" s="31"/>
      <c r="J45" s="31"/>
      <c r="K45" s="31"/>
      <c r="L45" s="31"/>
      <c r="M45" s="15"/>
    </row>
    <row r="46" spans="1:13" x14ac:dyDescent="0.25">
      <c r="A46" s="29"/>
      <c r="B46" s="30"/>
      <c r="C46" s="31"/>
      <c r="D46" s="32"/>
      <c r="E46" s="31"/>
      <c r="F46" s="31"/>
      <c r="G46" s="32"/>
      <c r="H46" s="31"/>
      <c r="I46" s="31"/>
      <c r="J46" s="31"/>
      <c r="K46" s="31"/>
      <c r="L46" s="31"/>
      <c r="M46" s="15"/>
    </row>
    <row r="47" spans="1:13" x14ac:dyDescent="0.25">
      <c r="A47" s="11"/>
      <c r="B47" s="11" t="s">
        <v>67</v>
      </c>
      <c r="C47" s="11" t="s">
        <v>32</v>
      </c>
      <c r="D47" s="11" t="s">
        <v>20</v>
      </c>
      <c r="E47" s="11"/>
      <c r="F47" s="11"/>
      <c r="G47" s="11" t="s">
        <v>471</v>
      </c>
      <c r="H47" s="11" t="s">
        <v>472</v>
      </c>
    </row>
    <row r="48" spans="1:13" x14ac:dyDescent="0.25">
      <c r="A48" s="11" t="s">
        <v>475</v>
      </c>
      <c r="B48" s="11">
        <f>B39-B42</f>
        <v>36</v>
      </c>
      <c r="C48" s="11">
        <f>C39-C42</f>
        <v>36</v>
      </c>
      <c r="D48" s="11">
        <f>D39-D42</f>
        <v>69</v>
      </c>
      <c r="E48" s="11"/>
      <c r="F48" s="11"/>
      <c r="G48" s="11">
        <f>SUM(B48:D48)</f>
        <v>141</v>
      </c>
      <c r="H48" s="107">
        <f>G48/G39</f>
        <v>0.81034482758620685</v>
      </c>
    </row>
    <row r="49" spans="1:8" x14ac:dyDescent="0.25">
      <c r="A49" s="108" t="s">
        <v>473</v>
      </c>
      <c r="B49" s="109"/>
      <c r="C49" s="109"/>
      <c r="D49" s="109"/>
      <c r="E49" s="109"/>
      <c r="F49" s="110"/>
      <c r="G49" s="11">
        <f>E39+F39+G42</f>
        <v>33</v>
      </c>
      <c r="H49" s="107">
        <f>G49/G39</f>
        <v>0.18965517241379309</v>
      </c>
    </row>
    <row r="50" spans="1:8" x14ac:dyDescent="0.25">
      <c r="A50" s="11" t="s">
        <v>476</v>
      </c>
      <c r="B50" s="111">
        <f>B48/G48</f>
        <v>0.25531914893617019</v>
      </c>
      <c r="C50" s="111">
        <f>C48/G48</f>
        <v>0.25531914893617019</v>
      </c>
      <c r="D50" s="111">
        <f>D48/G48</f>
        <v>0.48936170212765956</v>
      </c>
      <c r="E50" s="111"/>
      <c r="F50" s="111"/>
      <c r="G50" s="111"/>
      <c r="H50" s="111"/>
    </row>
  </sheetData>
  <mergeCells count="2">
    <mergeCell ref="A1:L1"/>
    <mergeCell ref="A2:J2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M28"/>
  <sheetViews>
    <sheetView workbookViewId="0">
      <selection activeCell="F16" sqref="F16"/>
    </sheetView>
  </sheetViews>
  <sheetFormatPr defaultRowHeight="15" x14ac:dyDescent="0.25"/>
  <cols>
    <col min="1" max="1" width="11.140625" bestFit="1" customWidth="1"/>
    <col min="2" max="2" width="37.7109375" style="50" customWidth="1"/>
    <col min="3" max="3" width="6.85546875" customWidth="1"/>
    <col min="4" max="4" width="8.42578125" customWidth="1"/>
    <col min="5" max="5" width="6.140625" customWidth="1"/>
    <col min="6" max="6" width="7.28515625" customWidth="1"/>
    <col min="7" max="7" width="10.85546875" style="50" customWidth="1"/>
    <col min="8" max="8" width="14.7109375" customWidth="1"/>
    <col min="9" max="9" width="10.7109375" customWidth="1"/>
    <col min="11" max="11" width="8.7109375" customWidth="1"/>
    <col min="12" max="12" width="3.140625" customWidth="1"/>
  </cols>
  <sheetData>
    <row r="1" spans="1:13" ht="23.25" x14ac:dyDescent="0.35">
      <c r="A1" s="41" t="s">
        <v>277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ht="18" x14ac:dyDescent="0.25">
      <c r="A2" s="43" t="s">
        <v>174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3" ht="34.5" x14ac:dyDescent="0.25">
      <c r="A3" s="3" t="s">
        <v>2</v>
      </c>
      <c r="B3" s="4" t="s">
        <v>3</v>
      </c>
      <c r="C3" s="5" t="s">
        <v>4</v>
      </c>
      <c r="D3" s="6" t="s">
        <v>126</v>
      </c>
      <c r="E3" s="6" t="s">
        <v>6</v>
      </c>
      <c r="F3" s="6" t="s">
        <v>7</v>
      </c>
      <c r="G3" s="6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4"/>
    </row>
    <row r="4" spans="1:13" hidden="1" x14ac:dyDescent="0.25">
      <c r="A4" s="17" t="s">
        <v>83</v>
      </c>
      <c r="B4" s="10" t="s">
        <v>278</v>
      </c>
      <c r="C4" s="11" t="s">
        <v>25</v>
      </c>
      <c r="D4" s="11" t="s">
        <v>30</v>
      </c>
      <c r="E4" s="11">
        <v>6</v>
      </c>
      <c r="F4" s="11">
        <v>6</v>
      </c>
      <c r="G4" s="12"/>
      <c r="H4" s="11" t="s">
        <v>279</v>
      </c>
      <c r="I4" s="11"/>
      <c r="J4" s="11" t="s">
        <v>32</v>
      </c>
      <c r="K4" s="11" t="s">
        <v>43</v>
      </c>
      <c r="L4" s="11" t="s">
        <v>22</v>
      </c>
    </row>
    <row r="5" spans="1:13" ht="30" hidden="1" customHeight="1" x14ac:dyDescent="0.25">
      <c r="A5" s="17" t="s">
        <v>102</v>
      </c>
      <c r="B5" s="10" t="s">
        <v>280</v>
      </c>
      <c r="C5" s="11" t="s">
        <v>63</v>
      </c>
      <c r="D5" s="11"/>
      <c r="E5" s="11">
        <v>12</v>
      </c>
      <c r="F5" s="11">
        <v>12</v>
      </c>
      <c r="G5" s="12"/>
      <c r="H5" s="11" t="s">
        <v>281</v>
      </c>
      <c r="I5" s="11"/>
      <c r="J5" s="11" t="s">
        <v>32</v>
      </c>
      <c r="K5" s="11" t="s">
        <v>282</v>
      </c>
      <c r="L5" s="11" t="s">
        <v>22</v>
      </c>
    </row>
    <row r="6" spans="1:13" hidden="1" x14ac:dyDescent="0.25">
      <c r="A6" s="17" t="s">
        <v>61</v>
      </c>
      <c r="B6" s="10" t="s">
        <v>283</v>
      </c>
      <c r="C6" s="11" t="s">
        <v>63</v>
      </c>
      <c r="D6" s="11" t="s">
        <v>30</v>
      </c>
      <c r="E6" s="11">
        <v>6</v>
      </c>
      <c r="F6" s="11">
        <v>6</v>
      </c>
      <c r="G6" s="12"/>
      <c r="H6" s="11" t="s">
        <v>284</v>
      </c>
      <c r="I6" s="11"/>
      <c r="J6" s="11" t="s">
        <v>67</v>
      </c>
      <c r="K6" s="11" t="s">
        <v>57</v>
      </c>
      <c r="L6" s="11" t="s">
        <v>22</v>
      </c>
    </row>
    <row r="7" spans="1:13" hidden="1" x14ac:dyDescent="0.25">
      <c r="A7" s="17" t="s">
        <v>61</v>
      </c>
      <c r="B7" s="10" t="s">
        <v>285</v>
      </c>
      <c r="C7" s="11" t="s">
        <v>63</v>
      </c>
      <c r="D7" s="11" t="s">
        <v>191</v>
      </c>
      <c r="E7" s="11">
        <v>6</v>
      </c>
      <c r="F7" s="11">
        <v>6</v>
      </c>
      <c r="G7" s="12"/>
      <c r="H7" s="11" t="s">
        <v>286</v>
      </c>
      <c r="I7" s="11"/>
      <c r="J7" s="11" t="s">
        <v>67</v>
      </c>
      <c r="K7" s="11" t="s">
        <v>43</v>
      </c>
      <c r="L7" s="11" t="s">
        <v>22</v>
      </c>
    </row>
    <row r="8" spans="1:13" hidden="1" x14ac:dyDescent="0.25">
      <c r="A8" s="17" t="s">
        <v>61</v>
      </c>
      <c r="B8" s="10" t="s">
        <v>287</v>
      </c>
      <c r="C8" s="11" t="s">
        <v>63</v>
      </c>
      <c r="D8" s="11" t="s">
        <v>17</v>
      </c>
      <c r="E8" s="11">
        <v>6</v>
      </c>
      <c r="F8" s="11">
        <v>6</v>
      </c>
      <c r="G8" s="12"/>
      <c r="H8" s="11" t="s">
        <v>288</v>
      </c>
      <c r="I8" s="17" t="s">
        <v>61</v>
      </c>
      <c r="J8" s="11" t="s">
        <v>20</v>
      </c>
      <c r="K8" s="11" t="s">
        <v>57</v>
      </c>
      <c r="L8" s="11" t="s">
        <v>22</v>
      </c>
    </row>
    <row r="9" spans="1:13" ht="24.75" hidden="1" x14ac:dyDescent="0.25">
      <c r="A9" s="17" t="s">
        <v>28</v>
      </c>
      <c r="B9" s="10" t="s">
        <v>289</v>
      </c>
      <c r="C9" s="11" t="s">
        <v>25</v>
      </c>
      <c r="D9" s="11" t="s">
        <v>17</v>
      </c>
      <c r="E9" s="11">
        <v>12</v>
      </c>
      <c r="F9" s="11">
        <v>0</v>
      </c>
      <c r="G9" s="12" t="s">
        <v>290</v>
      </c>
      <c r="H9" s="11" t="s">
        <v>291</v>
      </c>
      <c r="I9" s="11"/>
      <c r="J9" s="11" t="s">
        <v>20</v>
      </c>
      <c r="K9" s="11" t="s">
        <v>57</v>
      </c>
      <c r="L9" s="11" t="s">
        <v>22</v>
      </c>
    </row>
    <row r="10" spans="1:13" ht="36.75" hidden="1" x14ac:dyDescent="0.25">
      <c r="A10" s="17" t="s">
        <v>70</v>
      </c>
      <c r="B10" s="10" t="s">
        <v>292</v>
      </c>
      <c r="C10" s="11" t="s">
        <v>25</v>
      </c>
      <c r="D10" s="11" t="s">
        <v>17</v>
      </c>
      <c r="E10" s="11">
        <v>6</v>
      </c>
      <c r="F10" s="11">
        <v>6</v>
      </c>
      <c r="G10" s="12" t="s">
        <v>293</v>
      </c>
      <c r="H10" s="11" t="s">
        <v>294</v>
      </c>
      <c r="I10" s="11"/>
      <c r="J10" s="11" t="s">
        <v>20</v>
      </c>
      <c r="K10" s="11" t="s">
        <v>43</v>
      </c>
      <c r="L10" s="11" t="s">
        <v>22</v>
      </c>
    </row>
    <row r="11" spans="1:13" ht="24.75" hidden="1" x14ac:dyDescent="0.25">
      <c r="A11" s="17" t="s">
        <v>28</v>
      </c>
      <c r="B11" s="10" t="s">
        <v>295</v>
      </c>
      <c r="C11" s="11" t="s">
        <v>25</v>
      </c>
      <c r="D11" s="11" t="s">
        <v>17</v>
      </c>
      <c r="E11" s="11">
        <v>12</v>
      </c>
      <c r="F11" s="11">
        <v>0</v>
      </c>
      <c r="G11" s="12" t="s">
        <v>290</v>
      </c>
      <c r="H11" s="11" t="s">
        <v>291</v>
      </c>
      <c r="I11" s="11"/>
      <c r="J11" s="11" t="s">
        <v>20</v>
      </c>
      <c r="K11" s="11" t="s">
        <v>43</v>
      </c>
      <c r="L11" s="11" t="s">
        <v>22</v>
      </c>
    </row>
    <row r="12" spans="1:13" ht="24.75" x14ac:dyDescent="0.25">
      <c r="A12" s="17" t="s">
        <v>75</v>
      </c>
      <c r="B12" s="10" t="s">
        <v>296</v>
      </c>
      <c r="C12" s="11" t="s">
        <v>25</v>
      </c>
      <c r="D12" s="11" t="s">
        <v>30</v>
      </c>
      <c r="E12" s="11">
        <v>6</v>
      </c>
      <c r="F12" s="11">
        <v>6</v>
      </c>
      <c r="G12" s="20" t="s">
        <v>297</v>
      </c>
      <c r="H12" s="11" t="s">
        <v>222</v>
      </c>
      <c r="I12" s="11"/>
      <c r="J12" s="11" t="s">
        <v>67</v>
      </c>
      <c r="K12" s="11" t="s">
        <v>57</v>
      </c>
      <c r="L12" s="11" t="s">
        <v>58</v>
      </c>
    </row>
    <row r="13" spans="1:13" s="46" customFormat="1" ht="48.75" x14ac:dyDescent="0.25">
      <c r="A13" s="17" t="s">
        <v>89</v>
      </c>
      <c r="B13" s="10" t="s">
        <v>298</v>
      </c>
      <c r="C13" s="11" t="s">
        <v>63</v>
      </c>
      <c r="D13" s="11" t="s">
        <v>17</v>
      </c>
      <c r="E13" s="11">
        <v>12</v>
      </c>
      <c r="F13" s="11">
        <v>0</v>
      </c>
      <c r="G13" s="12" t="s">
        <v>299</v>
      </c>
      <c r="H13" s="11" t="s">
        <v>300</v>
      </c>
      <c r="I13" s="11"/>
      <c r="J13" s="11" t="s">
        <v>20</v>
      </c>
      <c r="K13" s="11" t="s">
        <v>57</v>
      </c>
      <c r="L13" s="11" t="s">
        <v>58</v>
      </c>
      <c r="M13"/>
    </row>
    <row r="14" spans="1:13" x14ac:dyDescent="0.25">
      <c r="A14" s="17" t="s">
        <v>61</v>
      </c>
      <c r="B14" s="10" t="s">
        <v>301</v>
      </c>
      <c r="C14" s="11" t="s">
        <v>63</v>
      </c>
      <c r="D14" s="11" t="s">
        <v>17</v>
      </c>
      <c r="E14" s="11">
        <v>6</v>
      </c>
      <c r="F14" s="11">
        <v>6</v>
      </c>
      <c r="G14" s="12"/>
      <c r="H14" s="11" t="s">
        <v>302</v>
      </c>
      <c r="I14" s="11"/>
      <c r="J14" s="11" t="s">
        <v>20</v>
      </c>
      <c r="K14" s="11" t="s">
        <v>57</v>
      </c>
      <c r="L14" s="11" t="s">
        <v>58</v>
      </c>
    </row>
    <row r="15" spans="1:13" x14ac:dyDescent="0.25">
      <c r="A15" s="17" t="s">
        <v>61</v>
      </c>
      <c r="B15" s="10" t="s">
        <v>303</v>
      </c>
      <c r="C15" s="11" t="s">
        <v>63</v>
      </c>
      <c r="D15" s="11" t="s">
        <v>26</v>
      </c>
      <c r="E15" s="11">
        <v>6</v>
      </c>
      <c r="F15" s="11">
        <v>6</v>
      </c>
      <c r="G15" s="12"/>
      <c r="H15" s="11" t="s">
        <v>304</v>
      </c>
      <c r="I15" s="11"/>
      <c r="J15" s="11"/>
      <c r="K15" s="11" t="s">
        <v>57</v>
      </c>
      <c r="L15" s="11" t="s">
        <v>58</v>
      </c>
      <c r="M15" s="46"/>
    </row>
    <row r="16" spans="1:13" ht="24.75" x14ac:dyDescent="0.25">
      <c r="A16" s="17" t="s">
        <v>89</v>
      </c>
      <c r="B16" s="10" t="s">
        <v>305</v>
      </c>
      <c r="C16" s="11" t="s">
        <v>63</v>
      </c>
      <c r="D16" s="11" t="s">
        <v>26</v>
      </c>
      <c r="E16" s="11">
        <v>12</v>
      </c>
      <c r="F16" s="11">
        <v>0</v>
      </c>
      <c r="G16" s="12" t="s">
        <v>306</v>
      </c>
      <c r="H16" s="11" t="s">
        <v>169</v>
      </c>
      <c r="I16" s="11"/>
      <c r="J16" s="11"/>
      <c r="K16" s="11" t="s">
        <v>43</v>
      </c>
      <c r="L16" s="11" t="s">
        <v>58</v>
      </c>
    </row>
    <row r="17" spans="1:12" x14ac:dyDescent="0.25">
      <c r="A17" s="78"/>
      <c r="B17" s="79"/>
      <c r="C17" s="80"/>
      <c r="D17" s="80"/>
      <c r="E17" s="80"/>
      <c r="F17" s="80">
        <f>SUM(F4:F16)</f>
        <v>60</v>
      </c>
      <c r="G17" s="81"/>
      <c r="H17" s="80"/>
      <c r="I17" s="80"/>
      <c r="J17" s="80"/>
      <c r="K17" s="80"/>
      <c r="L17" s="80"/>
    </row>
    <row r="18" spans="1:12" x14ac:dyDescent="0.25">
      <c r="C18" s="51"/>
      <c r="D18" s="51"/>
      <c r="E18" s="51"/>
      <c r="F18" s="51">
        <f>SUM(F4:F16)</f>
        <v>60</v>
      </c>
      <c r="G18" s="52"/>
      <c r="H18" s="51"/>
      <c r="I18" s="51"/>
      <c r="J18" s="51"/>
      <c r="K18" s="51"/>
      <c r="L18" s="51"/>
    </row>
    <row r="19" spans="1:12" x14ac:dyDescent="0.25">
      <c r="C19" s="51"/>
      <c r="D19" s="51"/>
      <c r="E19" s="51"/>
      <c r="F19" s="51"/>
      <c r="G19" s="52"/>
      <c r="H19" s="51"/>
      <c r="I19" s="51"/>
      <c r="J19" s="51"/>
      <c r="K19" s="51"/>
      <c r="L19" s="51"/>
    </row>
    <row r="20" spans="1:12" x14ac:dyDescent="0.25">
      <c r="A20" s="29" t="s">
        <v>109</v>
      </c>
      <c r="B20" s="30"/>
      <c r="C20" s="51"/>
      <c r="D20" s="51"/>
      <c r="E20" s="51"/>
      <c r="F20" s="51"/>
      <c r="G20" s="52"/>
      <c r="H20" s="51"/>
      <c r="I20" s="51"/>
      <c r="J20" s="51"/>
      <c r="K20" s="51"/>
      <c r="L20" s="51"/>
    </row>
    <row r="21" spans="1:12" x14ac:dyDescent="0.25">
      <c r="A21" s="29" t="s">
        <v>110</v>
      </c>
      <c r="B21" s="30"/>
      <c r="C21" s="51"/>
      <c r="D21" s="51"/>
      <c r="E21" s="51"/>
      <c r="F21" s="51"/>
      <c r="G21" s="52"/>
      <c r="H21" s="51"/>
      <c r="I21" s="51"/>
      <c r="J21" s="51"/>
      <c r="K21" s="51"/>
      <c r="L21" s="51"/>
    </row>
    <row r="22" spans="1:12" x14ac:dyDescent="0.25">
      <c r="A22" s="29" t="s">
        <v>111</v>
      </c>
      <c r="B22" s="30"/>
      <c r="C22" s="51"/>
      <c r="D22" s="51"/>
      <c r="E22" s="51"/>
      <c r="F22" s="51"/>
      <c r="G22" s="52"/>
      <c r="H22" s="51"/>
      <c r="I22" s="51"/>
      <c r="J22" s="51"/>
      <c r="K22" s="51"/>
      <c r="L22" s="51"/>
    </row>
    <row r="23" spans="1:12" x14ac:dyDescent="0.25">
      <c r="A23" s="29" t="s">
        <v>112</v>
      </c>
      <c r="B23" s="30"/>
      <c r="C23" s="51"/>
      <c r="D23" s="51"/>
      <c r="E23" s="51"/>
      <c r="F23" s="51"/>
      <c r="G23" s="52"/>
      <c r="H23" s="51"/>
      <c r="I23" s="51"/>
      <c r="J23" s="51"/>
      <c r="K23" s="51"/>
      <c r="L23" s="51"/>
    </row>
    <row r="24" spans="1:12" x14ac:dyDescent="0.25">
      <c r="A24" s="29" t="s">
        <v>113</v>
      </c>
      <c r="B24" s="30"/>
      <c r="C24" s="51"/>
      <c r="D24" s="51"/>
      <c r="E24" s="51"/>
      <c r="F24" s="51"/>
      <c r="G24" s="52"/>
      <c r="H24" s="51"/>
      <c r="I24" s="51"/>
      <c r="J24" s="51"/>
      <c r="K24" s="51"/>
      <c r="L24" s="51"/>
    </row>
    <row r="25" spans="1:12" x14ac:dyDescent="0.25">
      <c r="A25" s="29" t="s">
        <v>114</v>
      </c>
      <c r="B25" s="30"/>
      <c r="C25" s="51"/>
      <c r="D25" s="51"/>
      <c r="E25" s="51"/>
      <c r="F25" s="51"/>
      <c r="G25" s="52"/>
      <c r="H25" s="51"/>
      <c r="I25" s="51"/>
      <c r="J25" s="51"/>
      <c r="K25" s="51"/>
      <c r="L25" s="51"/>
    </row>
    <row r="26" spans="1:12" x14ac:dyDescent="0.25">
      <c r="C26" s="51"/>
      <c r="D26" s="51"/>
      <c r="E26" s="51"/>
      <c r="F26" s="51"/>
      <c r="G26" s="52"/>
      <c r="H26" s="51"/>
      <c r="I26" s="51"/>
      <c r="J26" s="51"/>
      <c r="K26" s="51"/>
      <c r="L26" s="51"/>
    </row>
    <row r="27" spans="1:12" x14ac:dyDescent="0.25">
      <c r="C27" s="51"/>
      <c r="D27" s="51"/>
      <c r="E27" s="51"/>
      <c r="F27" s="51"/>
      <c r="G27" s="52"/>
      <c r="H27" s="51"/>
      <c r="I27" s="51"/>
      <c r="J27" s="51"/>
      <c r="K27" s="51"/>
      <c r="L27" s="51"/>
    </row>
    <row r="28" spans="1:12" x14ac:dyDescent="0.25">
      <c r="C28" s="51"/>
      <c r="D28" s="51"/>
      <c r="E28" s="51"/>
      <c r="F28" s="51"/>
      <c r="G28" s="52"/>
      <c r="H28" s="51"/>
      <c r="I28" s="51"/>
      <c r="J28" s="51"/>
      <c r="K28" s="51"/>
      <c r="L28" s="51"/>
    </row>
  </sheetData>
  <autoFilter ref="A3:M18">
    <filterColumn colId="11">
      <filters>
        <filter val="II"/>
      </filters>
    </filterColumn>
    <sortState ref="A12:M18">
      <sortCondition ref="J3:J18"/>
    </sortState>
  </autoFilter>
  <pageMargins left="0.7" right="0.7" top="0.75" bottom="0.75" header="0.3" footer="0.3"/>
  <pageSetup paperSize="9" scale="9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23</vt:i4>
      </vt:variant>
    </vt:vector>
  </HeadingPairs>
  <TitlesOfParts>
    <vt:vector size="23" baseType="lpstr">
      <vt:lpstr>LIFA</vt:lpstr>
      <vt:lpstr>LIFA sintesi</vt:lpstr>
      <vt:lpstr>LIL</vt:lpstr>
      <vt:lpstr>LIL sintesi</vt:lpstr>
      <vt:lpstr>LITZ_BA</vt:lpstr>
      <vt:lpstr>LITZ_BA sintesi</vt:lpstr>
      <vt:lpstr>LITZ_TA</vt:lpstr>
      <vt:lpstr>LITZ_TA sintesi</vt:lpstr>
      <vt:lpstr>MIA</vt:lpstr>
      <vt:lpstr>MIA sintesi</vt:lpstr>
      <vt:lpstr>MIF</vt:lpstr>
      <vt:lpstr>MIF sintesi</vt:lpstr>
      <vt:lpstr>MIL</vt:lpstr>
      <vt:lpstr>MIL sintesi</vt:lpstr>
      <vt:lpstr>MIT_BA</vt:lpstr>
      <vt:lpstr>MIT_BA sintesi</vt:lpstr>
      <vt:lpstr>MIT_TA</vt:lpstr>
      <vt:lpstr>MIT_TA sintesi</vt:lpstr>
      <vt:lpstr>MIZ</vt:lpstr>
      <vt:lpstr>MIZ sintesi</vt:lpstr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cristoforo</dc:creator>
  <cp:lastModifiedBy>cristoforo</cp:lastModifiedBy>
  <dcterms:created xsi:type="dcterms:W3CDTF">2014-04-04T14:08:50Z</dcterms:created>
  <dcterms:modified xsi:type="dcterms:W3CDTF">2014-04-09T14:29:57Z</dcterms:modified>
</cp:coreProperties>
</file>